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<sst xmlns="http://schemas.openxmlformats.org/spreadsheetml/2006/main" count="396" uniqueCount="258">
  <si>
    <t>HOJA DE COTEJO CANDIDATOS A ASCENSO EN RANGO</t>
  </si>
  <si>
    <t>Nombre:</t>
  </si>
  <si>
    <t>Departamento:</t>
  </si>
  <si>
    <t>Años de servicio en la UPR:</t>
  </si>
  <si>
    <t>Institución:</t>
  </si>
  <si>
    <t>Disciplina:</t>
  </si>
  <si>
    <t>Año:</t>
  </si>
  <si>
    <t>I.</t>
  </si>
  <si>
    <t>Preparación Académica</t>
  </si>
  <si>
    <t>Puntuación total:</t>
  </si>
  <si>
    <t>II.</t>
  </si>
  <si>
    <t>Calidad de Enseñanza</t>
  </si>
  <si>
    <t>A.</t>
  </si>
  <si>
    <t>Año</t>
  </si>
  <si>
    <t>Docente</t>
  </si>
  <si>
    <t>Estudiantil</t>
  </si>
  <si>
    <t>Responsabilidad Inherente</t>
  </si>
  <si>
    <t>(No aplica a Biblioteca)</t>
  </si>
  <si>
    <t>a la Docencia</t>
  </si>
  <si>
    <t>1.</t>
  </si>
  <si>
    <t>2.</t>
  </si>
  <si>
    <t>3.</t>
  </si>
  <si>
    <t>Profesor</t>
  </si>
  <si>
    <t>Evaluación</t>
  </si>
  <si>
    <t>Promedio</t>
  </si>
  <si>
    <t>Puntuación</t>
  </si>
  <si>
    <t>Comité</t>
  </si>
  <si>
    <t>III.</t>
  </si>
  <si>
    <t>Creación de Conocimiento</t>
  </si>
  <si>
    <t>de Personal</t>
  </si>
  <si>
    <t>Facultad</t>
  </si>
  <si>
    <t>Pts.</t>
  </si>
  <si>
    <t>Núm.</t>
  </si>
  <si>
    <t>Total</t>
  </si>
  <si>
    <t>Libros Publicados en:</t>
  </si>
  <si>
    <t xml:space="preserve">  1. Editoriales</t>
  </si>
  <si>
    <t xml:space="preserve">  2. Segunda edición y sucesivas</t>
  </si>
  <si>
    <t xml:space="preserve">  3. Edición revisada</t>
  </si>
  <si>
    <t xml:space="preserve">  4. Imprentas  independientes</t>
  </si>
  <si>
    <t xml:space="preserve">  5. Capítulos en libro</t>
  </si>
  <si>
    <t>B.</t>
  </si>
  <si>
    <t>Obras literarias</t>
  </si>
  <si>
    <t xml:space="preserve">  1. Premiadas</t>
  </si>
  <si>
    <t xml:space="preserve">  2. Presentadas o publicadas</t>
  </si>
  <si>
    <t xml:space="preserve">  3. No presentadas o no publicadas</t>
  </si>
  <si>
    <t>C.</t>
  </si>
  <si>
    <t>Antologías</t>
  </si>
  <si>
    <t>D.</t>
  </si>
  <si>
    <t>E.</t>
  </si>
  <si>
    <t>F.</t>
  </si>
  <si>
    <t>G.</t>
  </si>
  <si>
    <t xml:space="preserve"> </t>
  </si>
  <si>
    <t xml:space="preserve">  1. Aprobadas</t>
  </si>
  <si>
    <t xml:space="preserve">      a. Agencias federales y fundac. Internac.</t>
  </si>
  <si>
    <t xml:space="preserve">      c. Organismos UPR</t>
  </si>
  <si>
    <t xml:space="preserve">      d. Propuestas Bachillerato</t>
  </si>
  <si>
    <t xml:space="preserve">  2. No  Aprobadas</t>
  </si>
  <si>
    <t xml:space="preserve">      a. Agencias federales y Fundac. Internac.</t>
  </si>
  <si>
    <t xml:space="preserve">      d. Propuesta Bachillerato</t>
  </si>
  <si>
    <t>TOTALES</t>
  </si>
  <si>
    <t>IV.</t>
  </si>
  <si>
    <t>Módulos</t>
  </si>
  <si>
    <t>Manuales de uso académico</t>
  </si>
  <si>
    <t xml:space="preserve">  1. de curso</t>
  </si>
  <si>
    <t xml:space="preserve">  2. de cada unidad (máximo 6 pts.)</t>
  </si>
  <si>
    <t>Creación de cursos</t>
  </si>
  <si>
    <t xml:space="preserve">Bibliografías </t>
  </si>
  <si>
    <t>Conferencias</t>
  </si>
  <si>
    <t>H.</t>
  </si>
  <si>
    <t xml:space="preserve">  1. Profesionales</t>
  </si>
  <si>
    <t xml:space="preserve">  3. Diseño Gráfico divulgado a nivel estatal</t>
  </si>
  <si>
    <t xml:space="preserve">      …………..…...c/unidad (Máximo 10 pts.)</t>
  </si>
  <si>
    <t>Competencias y olimpiadas …c/unidad</t>
  </si>
  <si>
    <t>K.</t>
  </si>
  <si>
    <t>Campamentos y clínicas…….c/unidad</t>
  </si>
  <si>
    <t>L.</t>
  </si>
  <si>
    <t>Traducciones</t>
  </si>
  <si>
    <t xml:space="preserve">  </t>
  </si>
  <si>
    <t xml:space="preserve">  1. De libros…...c/unidad (hasta 10 pts.)</t>
  </si>
  <si>
    <t xml:space="preserve">  2. De artículos</t>
  </si>
  <si>
    <t xml:space="preserve">  3. Documentos institucionales</t>
  </si>
  <si>
    <t>M.</t>
  </si>
  <si>
    <t>Programas de radio y televisión</t>
  </si>
  <si>
    <t>N.</t>
  </si>
  <si>
    <t>Producción de  vídeo y/o guión</t>
  </si>
  <si>
    <t>Moderador</t>
  </si>
  <si>
    <t>O.</t>
  </si>
  <si>
    <t>V.</t>
  </si>
  <si>
    <t>Mejoramiento Profesional</t>
  </si>
  <si>
    <t>Cursos sin crédito................................c/curso</t>
  </si>
  <si>
    <t>Viajes culturales</t>
  </si>
  <si>
    <t>VI.</t>
  </si>
  <si>
    <t>Participación en Comités y Dedicación al</t>
  </si>
  <si>
    <t>Servicio  Universitario y Gobierno</t>
  </si>
  <si>
    <t>Nivel</t>
  </si>
  <si>
    <t xml:space="preserve">  1. Rep. Junta Síndicos…………….……c/año</t>
  </si>
  <si>
    <t xml:space="preserve">  3. Junta Univ.  ……………………………c/año</t>
  </si>
  <si>
    <t xml:space="preserve">  4. Rep. Junta de Retiro</t>
  </si>
  <si>
    <t xml:space="preserve">  5. Unidad Institucional</t>
  </si>
  <si>
    <t xml:space="preserve">      a. Senado Académico  ………..…… c/año</t>
  </si>
  <si>
    <t xml:space="preserve">      b. Subcomité …………….…….. ……c/año</t>
  </si>
  <si>
    <t>Responsabilidades Administrativas</t>
  </si>
  <si>
    <t xml:space="preserve">  5. Director de Departamento …….… c/año</t>
  </si>
  <si>
    <t xml:space="preserve">  7. Coordinador Laboratorio …………c/año</t>
  </si>
  <si>
    <t xml:space="preserve">  9. Puesto Directivo Gobierno …...…. c/año</t>
  </si>
  <si>
    <t>10. Asesoramiento Universitario</t>
  </si>
  <si>
    <t>VII.</t>
  </si>
  <si>
    <t>Servicios a la Comunidad</t>
  </si>
  <si>
    <t>VIII.</t>
  </si>
  <si>
    <t>Puntuación:</t>
  </si>
  <si>
    <t>Resumen de la Puntuación</t>
  </si>
  <si>
    <t>A</t>
  </si>
  <si>
    <t>B</t>
  </si>
  <si>
    <t>C</t>
  </si>
  <si>
    <t>Puntos por renglón</t>
  </si>
  <si>
    <t>Factor</t>
  </si>
  <si>
    <t>A x  B</t>
  </si>
  <si>
    <t>Personal</t>
  </si>
  <si>
    <t>Junt. Adm.</t>
  </si>
  <si>
    <t>I</t>
  </si>
  <si>
    <t>II</t>
  </si>
  <si>
    <t>III</t>
  </si>
  <si>
    <t>IV</t>
  </si>
  <si>
    <t>V</t>
  </si>
  <si>
    <t>VI</t>
  </si>
  <si>
    <t>VII</t>
  </si>
  <si>
    <t>Subtotal</t>
  </si>
  <si>
    <t>VIII</t>
  </si>
  <si>
    <t>Gran Total</t>
  </si>
  <si>
    <t>PARA USO OFICIAL SOLAMENTE</t>
  </si>
  <si>
    <t>RECOMENDACIÓN</t>
  </si>
  <si>
    <t>Recomendado</t>
  </si>
  <si>
    <t>Denegado</t>
  </si>
  <si>
    <t>Comité de Personal</t>
  </si>
  <si>
    <t>Firma</t>
  </si>
  <si>
    <t>Fecha</t>
  </si>
  <si>
    <t>Comité de Facultad</t>
  </si>
  <si>
    <t>Junta Administrativa</t>
  </si>
  <si>
    <t>DECISIÓN FINAL</t>
  </si>
  <si>
    <t>Rango Propuesto:</t>
  </si>
  <si>
    <t>Aprobado</t>
  </si>
  <si>
    <t>Retirado</t>
  </si>
  <si>
    <t>Pendiente</t>
  </si>
  <si>
    <t>Fecha en que se concedió el rango actual:</t>
  </si>
  <si>
    <t xml:space="preserve">      e. Propuesta revisión curricular mayor</t>
  </si>
  <si>
    <t xml:space="preserve">      e. Propuesta revisión curricular</t>
  </si>
  <si>
    <t xml:space="preserve">  1. Artículos, comentarios, crónicas</t>
  </si>
  <si>
    <t xml:space="preserve">  2. Entrevistas</t>
  </si>
  <si>
    <t xml:space="preserve">  3. Noticias</t>
  </si>
  <si>
    <t xml:space="preserve">  1. Computadorizados</t>
  </si>
  <si>
    <t>P.</t>
  </si>
  <si>
    <t>Indización …c/unidad</t>
  </si>
  <si>
    <t>Diseños</t>
  </si>
  <si>
    <t xml:space="preserve">  1. Plenarias magistral</t>
  </si>
  <si>
    <t>Junta</t>
  </si>
  <si>
    <t>Administrativa</t>
  </si>
  <si>
    <t xml:space="preserve">      b. Agenc. Esta., munici., corp., fundac.</t>
  </si>
  <si>
    <t xml:space="preserve">      b. Agenc. Esta., munici.,corp., fundac.</t>
  </si>
  <si>
    <t>Seminarios,talleres,foros y paneles..c/unidad</t>
  </si>
  <si>
    <t>Responsabilidad Inherente a la Docencia</t>
  </si>
  <si>
    <t>Publicaciones en medios arbitrados:</t>
  </si>
  <si>
    <t>Evaluaciones (Las tres más recientes por área)</t>
  </si>
  <si>
    <t>Investigaciones Publicadas</t>
  </si>
  <si>
    <t>Propuestas de Investigación</t>
  </si>
  <si>
    <t>Otras Propuestas</t>
  </si>
  <si>
    <t>Post - Doctorado</t>
  </si>
  <si>
    <t>Doctorado en áreas no relacionadas</t>
  </si>
  <si>
    <t>Maestría en                                       áreas afines</t>
  </si>
  <si>
    <t>Maestría en áreas                                   no relacionadas</t>
  </si>
  <si>
    <t>Doctorado en                                      áreas afines</t>
  </si>
  <si>
    <t xml:space="preserve">Doctorado en el área </t>
  </si>
  <si>
    <t>Certificaciones profesionales</t>
  </si>
  <si>
    <t>Q.</t>
  </si>
  <si>
    <t>Cursos televisados……….(Máximo 10)</t>
  </si>
  <si>
    <t>10 pts.</t>
  </si>
  <si>
    <t>15 pts.</t>
  </si>
  <si>
    <t>4 pts.</t>
  </si>
  <si>
    <t xml:space="preserve">Maestría en el área                     </t>
  </si>
  <si>
    <t xml:space="preserve">  3. Expuestas por invitación</t>
  </si>
  <si>
    <t>Cursos graduados con crédito conducentes a grado……………..……………….........c/curso</t>
  </si>
  <si>
    <t>Asociaciones Profesionales Reconocidas…....c/asoc. c/año</t>
  </si>
  <si>
    <t xml:space="preserve">  1. Miembros</t>
  </si>
  <si>
    <t xml:space="preserve">  2. Puestos directivos</t>
  </si>
  <si>
    <t>13.  Junta Consultiva, CESPR o MSCHE</t>
  </si>
  <si>
    <t xml:space="preserve">  2. Presidencia……….….……….……….c/año</t>
  </si>
  <si>
    <t xml:space="preserve">      c. Junta Adm.  …….…………….…….c/año</t>
  </si>
  <si>
    <t xml:space="preserve">      d. Subcomité …………….……....….. c/año</t>
  </si>
  <si>
    <t xml:space="preserve">  6. Otros Comités……………..……..…..c/año</t>
  </si>
  <si>
    <t xml:space="preserve">  7. Comité Pers. de Facultad ...……....  c/año</t>
  </si>
  <si>
    <t xml:space="preserve">  8. Departamento  ……..………..…...… c/año</t>
  </si>
  <si>
    <t xml:space="preserve">  9. Comité Pers. de Depto.  …..……….c/año</t>
  </si>
  <si>
    <t>10. Consejero Asoc. Est………..….….  c/año</t>
  </si>
  <si>
    <t>11. Comité Acreditación: Timón…..x periodo</t>
  </si>
  <si>
    <t>12. Subcomités Acreditación...........x periodo</t>
  </si>
  <si>
    <t xml:space="preserve">        …..……............……………….....x periodo</t>
  </si>
  <si>
    <t xml:space="preserve">14.  Director(a) tesis.........……..…...x tesis                   </t>
  </si>
  <si>
    <t>15.  Lector de Tesis………….……..x tesis</t>
  </si>
  <si>
    <t xml:space="preserve">  1. Presidente ……..…..………………. c/año</t>
  </si>
  <si>
    <t xml:space="preserve">  2. Rector ………………………….…….c/año</t>
  </si>
  <si>
    <t xml:space="preserve">  3. Decano ……...………………………c/año</t>
  </si>
  <si>
    <t xml:space="preserve">  4. Decano Asoc. o Aux. y Dir. OPEI….c/año</t>
  </si>
  <si>
    <t xml:space="preserve">  6. Coordinador o Ayudante ……....… c/año</t>
  </si>
  <si>
    <t xml:space="preserve">  8.  Coordinador de Práctica.…….…...c/año</t>
  </si>
  <si>
    <t>Secciones Individualizadas de un curso regular …………………………………...………..…c/curso</t>
  </si>
  <si>
    <t>Preparación académica actual:</t>
  </si>
  <si>
    <t xml:space="preserve">  2. Bibliografía anotada</t>
  </si>
  <si>
    <t>8 pts.</t>
  </si>
  <si>
    <t xml:space="preserve">      f. UPR-Carolina</t>
  </si>
  <si>
    <t>Actividades Académicas y Profesionales</t>
  </si>
  <si>
    <t>Seminarios  y Talleres de 7 hrs. o más</t>
  </si>
  <si>
    <t>2 pts.</t>
  </si>
  <si>
    <t xml:space="preserve">  1. Revistas científicas o especializadas</t>
  </si>
  <si>
    <t xml:space="preserve">  2. Revistas profesionales</t>
  </si>
  <si>
    <t xml:space="preserve">  3. Revistas académicas </t>
  </si>
  <si>
    <t xml:space="preserve">  4. Publicaciones departamentales</t>
  </si>
  <si>
    <t xml:space="preserve">  5. Periódicos, reseñas bibliográficas</t>
  </si>
  <si>
    <t xml:space="preserve">  6. Revistas de interés general</t>
  </si>
  <si>
    <t xml:space="preserve">  7. Boletines</t>
  </si>
  <si>
    <t xml:space="preserve">  5. Presentadas en foros y congresos</t>
  </si>
  <si>
    <t xml:space="preserve">  1. En revistas científicas o especializadas</t>
  </si>
  <si>
    <t xml:space="preserve">  2. En revistas profesionales</t>
  </si>
  <si>
    <t xml:space="preserve">  3. En revistas académicas</t>
  </si>
  <si>
    <t xml:space="preserve">  4. En revistas departamentales</t>
  </si>
  <si>
    <t xml:space="preserve">  6. Abstracts</t>
  </si>
  <si>
    <t xml:space="preserve">  7. No publicadas</t>
  </si>
  <si>
    <t xml:space="preserve">  4. Diseño Gráfico divulgado a nivel institucional</t>
  </si>
  <si>
    <t xml:space="preserve">  2. Diseño Gráfico divulgado nivel Internacional</t>
  </si>
  <si>
    <t xml:space="preserve">  2. Publicada</t>
  </si>
  <si>
    <t xml:space="preserve">      a. Artes plásticas</t>
  </si>
  <si>
    <t xml:space="preserve">          1. En museos o salas reconocidas</t>
  </si>
  <si>
    <t xml:space="preserve">          2. Recintos sistema o univ. privadas</t>
  </si>
  <si>
    <t>J.</t>
  </si>
  <si>
    <t>Editor</t>
  </si>
  <si>
    <t xml:space="preserve">  2. Revistas</t>
  </si>
  <si>
    <t xml:space="preserve">  3. Periódicos</t>
  </si>
  <si>
    <t xml:space="preserve">  3. Bibliografía selectiva</t>
  </si>
  <si>
    <t xml:space="preserve">  1. Bibliografía analítica o crítica</t>
  </si>
  <si>
    <t xml:space="preserve">          ………..…....c/unidad (Máx.12 pts.)      </t>
  </si>
  <si>
    <t xml:space="preserve">      b. Musicales</t>
  </si>
  <si>
    <t xml:space="preserve">          1. Interpretado en salas de concierto                                                               </t>
  </si>
  <si>
    <t xml:space="preserve">  1. Antologías</t>
  </si>
  <si>
    <t>Revisor de publicaciones en medios arbitrados</t>
  </si>
  <si>
    <t>Fecha de presentación:</t>
  </si>
  <si>
    <t xml:space="preserve">       Rango Actual:</t>
  </si>
  <si>
    <t>Comité de Personal Departamental</t>
  </si>
  <si>
    <t>Comité de Personal de Facultad</t>
  </si>
  <si>
    <t>Años de Servicios Docentes en la UPR</t>
  </si>
  <si>
    <t>Sem. , congresos o  convenciones   1pto. c/3</t>
  </si>
  <si>
    <t>Talleres …………………………....1 pto. c/3</t>
  </si>
  <si>
    <t>Conferencias …………………..….1 pto. c/5</t>
  </si>
  <si>
    <t>Periódicos</t>
  </si>
  <si>
    <t xml:space="preserve">Conciertos y dirección de obras dramáticas </t>
  </si>
  <si>
    <r>
      <t xml:space="preserve">Obras artísticas </t>
    </r>
    <r>
      <rPr>
        <sz val="9"/>
        <rFont val="Arial"/>
        <family val="2"/>
      </rPr>
      <t>plásticas o musicales</t>
    </r>
  </si>
  <si>
    <r>
      <t xml:space="preserve">  1. Creada </t>
    </r>
    <r>
      <rPr>
        <sz val="9"/>
        <rFont val="Arial"/>
        <family val="2"/>
      </rPr>
      <t>no publicada</t>
    </r>
    <r>
      <rPr>
        <sz val="9"/>
        <rFont val="Arial"/>
        <family val="0"/>
      </rPr>
      <t>...c/unidad (Máximo 10)</t>
    </r>
  </si>
  <si>
    <r>
      <t xml:space="preserve">          3. </t>
    </r>
    <r>
      <rPr>
        <sz val="9"/>
        <rFont val="Arial"/>
        <family val="2"/>
      </rPr>
      <t>Otras instituciones públicas o privadas</t>
    </r>
    <r>
      <rPr>
        <sz val="9"/>
        <rFont val="Arial"/>
        <family val="0"/>
      </rPr>
      <t xml:space="preserve">     </t>
    </r>
  </si>
  <si>
    <t>Número de años (1 pto. por año):</t>
  </si>
  <si>
    <t>Consultorías … c/unidad   (Máx. 10 pts.)</t>
  </si>
  <si>
    <t>Labor Comunitaria...c/unidad  (Máx. 10 pts.)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</si>
</sst>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</numFmts>
  <fonts count="17">
    <font>
      <sz val="10"/>
      <name val="Arial"/>
      <family val="0"/>
    </font>
    <font>
      <sz val="8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Black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5"/>
      <color indexed="9"/>
      <name val="Arial"/>
      <family val="2"/>
    </font>
    <font>
      <sz val="11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hair">
        <color indexed="55"/>
      </left>
      <right style="thin">
        <color indexed="22"/>
      </right>
      <top style="thin"/>
      <bottom style="thin">
        <color indexed="55"/>
      </bottom>
    </border>
    <border>
      <left style="hair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22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56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hair">
        <color indexed="55"/>
      </right>
      <top style="thin"/>
      <bottom style="thin">
        <color indexed="55"/>
      </bottom>
    </border>
    <border>
      <left style="thin">
        <color indexed="22"/>
      </left>
      <right style="hair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/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/>
    </xf>
    <xf numFmtId="0" fontId="2" fillId="3" borderId="10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4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164" fontId="14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" fillId="3" borderId="1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22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14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/>
      <protection locked="0"/>
    </xf>
    <xf numFmtId="1" fontId="2" fillId="3" borderId="7" xfId="0" applyNumberFormat="1" applyFont="1" applyFill="1" applyBorder="1" applyAlignment="1" applyProtection="1">
      <alignment vertical="center"/>
      <protection locked="0"/>
    </xf>
    <xf numFmtId="1" fontId="2" fillId="3" borderId="13" xfId="0" applyNumberFormat="1" applyFont="1" applyFill="1" applyBorder="1" applyAlignment="1" applyProtection="1">
      <alignment vertical="center"/>
      <protection locked="0"/>
    </xf>
    <xf numFmtId="1" fontId="2" fillId="3" borderId="6" xfId="0" applyNumberFormat="1" applyFont="1" applyFill="1" applyBorder="1" applyAlignment="1" applyProtection="1">
      <alignment vertical="center"/>
      <protection locked="0"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3" borderId="7" xfId="0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right" vertical="center"/>
      <protection locked="0"/>
    </xf>
    <xf numFmtId="1" fontId="0" fillId="0" borderId="2" xfId="0" applyNumberFormat="1" applyFont="1" applyBorder="1" applyAlignment="1" applyProtection="1">
      <alignment horizontal="center" shrinkToFit="1"/>
      <protection locked="0"/>
    </xf>
    <xf numFmtId="1" fontId="2" fillId="0" borderId="2" xfId="0" applyNumberFormat="1" applyFont="1" applyBorder="1" applyAlignment="1" applyProtection="1">
      <alignment horizontal="center" shrinkToFi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shrinkToFi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3" borderId="13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2" fillId="3" borderId="13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2" xfId="0" applyFont="1" applyBorder="1" applyAlignment="1" applyProtection="1">
      <alignment horizontal="center" shrinkToFi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" fontId="2" fillId="3" borderId="13" xfId="0" applyNumberFormat="1" applyFont="1" applyFill="1" applyBorder="1" applyAlignment="1" applyProtection="1">
      <alignment vertical="center"/>
      <protection locked="0"/>
    </xf>
    <xf numFmtId="1" fontId="2" fillId="3" borderId="6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shrinkToFit="1"/>
      <protection locked="0"/>
    </xf>
    <xf numFmtId="0" fontId="15" fillId="2" borderId="0" xfId="0" applyFont="1" applyFill="1" applyAlignment="1">
      <alignment horizontal="center" vertical="center"/>
    </xf>
    <xf numFmtId="0" fontId="4" fillId="0" borderId="2" xfId="0" applyFont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right"/>
    </xf>
    <xf numFmtId="1" fontId="2" fillId="0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showGridLines="0" tabSelected="1" workbookViewId="0" topLeftCell="A3">
      <selection activeCell="O14" sqref="O14"/>
    </sheetView>
  </sheetViews>
  <sheetFormatPr defaultColWidth="9.140625" defaultRowHeight="12.75"/>
  <cols>
    <col min="1" max="1" width="1.57421875" style="111" customWidth="1"/>
    <col min="2" max="2" width="3.57421875" style="111" customWidth="1"/>
    <col min="3" max="3" width="2.421875" style="111" customWidth="1"/>
    <col min="4" max="4" width="2.140625" style="111" customWidth="1"/>
    <col min="5" max="5" width="9.421875" style="111" customWidth="1"/>
    <col min="6" max="9" width="9.140625" style="111" customWidth="1"/>
    <col min="10" max="10" width="9.421875" style="111" customWidth="1"/>
    <col min="11" max="11" width="9.140625" style="111" customWidth="1"/>
    <col min="12" max="12" width="9.00390625" style="111" customWidth="1"/>
    <col min="13" max="16384" width="9.140625" style="111" customWidth="1"/>
  </cols>
  <sheetData>
    <row r="1" spans="1:17" ht="6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7" ht="12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s="112" customFormat="1" ht="12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1:17" s="112" customFormat="1" ht="6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6" ht="12.75">
      <c r="A5" s="1"/>
      <c r="B5" s="2"/>
      <c r="C5" s="1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" t="s">
        <v>1</v>
      </c>
      <c r="B6" s="20"/>
      <c r="C6" s="20"/>
      <c r="D6" s="303"/>
      <c r="E6" s="303"/>
      <c r="F6" s="303"/>
      <c r="G6" s="303"/>
      <c r="H6" s="303"/>
      <c r="I6" s="303"/>
      <c r="K6" s="304" t="s">
        <v>2</v>
      </c>
      <c r="L6" s="304"/>
      <c r="M6" s="272"/>
      <c r="N6" s="272"/>
      <c r="O6" s="272"/>
      <c r="P6" s="272"/>
    </row>
    <row r="7" spans="1:16" ht="12.75">
      <c r="A7" s="1"/>
      <c r="B7" s="2"/>
      <c r="C7" s="1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20" t="s">
        <v>242</v>
      </c>
      <c r="B8" s="20"/>
      <c r="C8" s="20"/>
      <c r="D8" s="160"/>
      <c r="E8" s="160"/>
      <c r="F8" s="303"/>
      <c r="G8" s="303"/>
      <c r="H8" s="303"/>
      <c r="I8" s="303"/>
      <c r="J8" s="5"/>
      <c r="K8" s="304" t="s">
        <v>243</v>
      </c>
      <c r="L8" s="304"/>
      <c r="M8" s="272"/>
      <c r="N8" s="272"/>
      <c r="O8" s="272"/>
      <c r="P8" s="272"/>
    </row>
    <row r="9" spans="1:16" ht="12.75">
      <c r="A9" s="1"/>
      <c r="B9" s="2"/>
      <c r="C9" s="1"/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</row>
    <row r="10" spans="1:17" ht="1.5" customHeight="1">
      <c r="A10" s="173"/>
      <c r="B10" s="174"/>
      <c r="C10" s="173"/>
      <c r="D10" s="175"/>
      <c r="E10" s="175"/>
      <c r="F10" s="175"/>
      <c r="G10" s="175"/>
      <c r="H10" s="173"/>
      <c r="I10" s="173"/>
      <c r="J10" s="173"/>
      <c r="K10" s="173"/>
      <c r="L10" s="173"/>
      <c r="M10" s="173"/>
      <c r="N10" s="173"/>
      <c r="O10" s="173"/>
      <c r="P10" s="173"/>
      <c r="Q10" s="176"/>
    </row>
    <row r="11" spans="1:16" ht="12.75">
      <c r="A11" s="1"/>
      <c r="B11" s="8"/>
      <c r="C11" s="1"/>
      <c r="D11" s="3"/>
      <c r="E11" s="3"/>
      <c r="F11" s="3"/>
      <c r="G11" s="3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9" t="s">
        <v>204</v>
      </c>
      <c r="B12" s="9"/>
      <c r="C12" s="9"/>
      <c r="D12" s="9"/>
      <c r="E12" s="9"/>
      <c r="F12" s="9"/>
      <c r="G12" s="272"/>
      <c r="H12" s="272"/>
      <c r="I12" s="272"/>
      <c r="J12" s="11"/>
      <c r="L12" s="161" t="s">
        <v>139</v>
      </c>
      <c r="M12" s="301"/>
      <c r="N12" s="301"/>
      <c r="O12" s="301"/>
      <c r="P12" s="301"/>
    </row>
    <row r="13" spans="1:16" ht="17.25" customHeight="1">
      <c r="A13" s="272"/>
      <c r="B13" s="272"/>
      <c r="C13" s="272"/>
      <c r="D13" s="272"/>
      <c r="E13" s="272"/>
      <c r="F13" s="272"/>
      <c r="G13" s="272"/>
      <c r="H13" s="272"/>
      <c r="I13" s="272"/>
      <c r="J13" s="9"/>
      <c r="K13" s="9"/>
      <c r="M13" s="9"/>
      <c r="P13" s="10"/>
    </row>
    <row r="14" spans="1:17" ht="17.25" customHeight="1">
      <c r="A14" s="9" t="s">
        <v>4</v>
      </c>
      <c r="B14" s="9"/>
      <c r="C14" s="9"/>
      <c r="D14" s="9"/>
      <c r="E14" s="240"/>
      <c r="F14" s="240"/>
      <c r="G14" s="240"/>
      <c r="H14" s="240"/>
      <c r="I14" s="240"/>
      <c r="J14" s="9"/>
      <c r="K14" s="1"/>
      <c r="N14" s="161" t="s">
        <v>3</v>
      </c>
      <c r="O14" s="232"/>
      <c r="P14" s="10"/>
      <c r="Q14" s="10"/>
    </row>
    <row r="15" spans="1:16" ht="4.5" customHeight="1">
      <c r="A15" s="9"/>
      <c r="B15" s="9"/>
      <c r="C15" s="9"/>
      <c r="D15" s="9"/>
      <c r="E15" s="9"/>
      <c r="F15" s="9"/>
      <c r="G15" s="10"/>
      <c r="H15" s="10"/>
      <c r="I15" s="10"/>
      <c r="J15" s="9"/>
      <c r="K15" s="1"/>
      <c r="L15" s="9"/>
      <c r="M15" s="162"/>
      <c r="N15" s="9"/>
      <c r="O15" s="10"/>
      <c r="P15" s="10"/>
    </row>
    <row r="16" spans="1:16" ht="12.75">
      <c r="A16" s="5" t="s">
        <v>5</v>
      </c>
      <c r="B16" s="5"/>
      <c r="C16" s="5"/>
      <c r="D16" s="5"/>
      <c r="E16" s="272"/>
      <c r="F16" s="272"/>
      <c r="G16" s="272"/>
      <c r="H16" s="108" t="s">
        <v>6</v>
      </c>
      <c r="I16" s="233"/>
      <c r="J16" s="11"/>
      <c r="N16" s="161" t="s">
        <v>143</v>
      </c>
      <c r="O16" s="301"/>
      <c r="P16" s="301"/>
    </row>
    <row r="17" spans="2:16" ht="12.75">
      <c r="B17" s="5"/>
      <c r="C17" s="244"/>
      <c r="D17" s="244"/>
      <c r="E17" s="244"/>
      <c r="F17" s="109"/>
      <c r="G17" s="12"/>
      <c r="H17" s="11"/>
      <c r="I17" s="11"/>
      <c r="J17" s="11"/>
      <c r="K17" s="9"/>
      <c r="L17" s="11"/>
      <c r="M17" s="10"/>
      <c r="N17" s="10"/>
      <c r="O17" s="1"/>
      <c r="P17" s="1"/>
    </row>
    <row r="18" spans="1:17" ht="3.75" customHeight="1">
      <c r="A18" s="6"/>
      <c r="B18" s="170"/>
      <c r="C18" s="171"/>
      <c r="D18" s="172"/>
      <c r="E18" s="172"/>
      <c r="F18" s="7"/>
      <c r="G18" s="7"/>
      <c r="H18" s="6"/>
      <c r="I18" s="6"/>
      <c r="J18" s="6"/>
      <c r="K18" s="6"/>
      <c r="L18" s="6"/>
      <c r="M18" s="6"/>
      <c r="N18" s="6"/>
      <c r="O18" s="6"/>
      <c r="P18" s="6"/>
      <c r="Q18" s="113"/>
    </row>
    <row r="19" spans="1:16" ht="17.25" customHeight="1">
      <c r="A19" s="1"/>
      <c r="B19" s="2"/>
      <c r="C19" s="1"/>
      <c r="D19" s="3"/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</row>
    <row r="20" spans="1:17" ht="12.75">
      <c r="A20" s="83"/>
      <c r="B20" s="114" t="s">
        <v>7</v>
      </c>
      <c r="C20" s="115" t="s">
        <v>8</v>
      </c>
      <c r="D20" s="116"/>
      <c r="E20" s="116"/>
      <c r="F20" s="116"/>
      <c r="G20" s="116"/>
      <c r="H20" s="83"/>
      <c r="I20" s="83"/>
      <c r="J20" s="83"/>
      <c r="K20" s="83"/>
      <c r="L20" s="83"/>
      <c r="M20" s="83"/>
      <c r="N20" s="83"/>
      <c r="O20" s="83"/>
      <c r="P20" s="83"/>
      <c r="Q20" s="117"/>
    </row>
    <row r="21" spans="1:17" ht="18.75" customHeight="1">
      <c r="A21" s="246" t="s">
        <v>174</v>
      </c>
      <c r="B21" s="246"/>
      <c r="C21" s="246"/>
      <c r="D21" s="246"/>
      <c r="E21" s="246"/>
      <c r="F21" s="246" t="s">
        <v>175</v>
      </c>
      <c r="G21" s="246"/>
      <c r="H21" s="246" t="s">
        <v>174</v>
      </c>
      <c r="I21" s="246"/>
      <c r="J21" s="246" t="s">
        <v>176</v>
      </c>
      <c r="K21" s="246"/>
      <c r="L21" s="246" t="s">
        <v>206</v>
      </c>
      <c r="M21" s="246"/>
      <c r="N21" s="246" t="s">
        <v>176</v>
      </c>
      <c r="O21" s="246"/>
      <c r="P21" s="246" t="s">
        <v>210</v>
      </c>
      <c r="Q21" s="246"/>
    </row>
    <row r="22" spans="1:17" ht="30" customHeight="1">
      <c r="A22" s="242" t="s">
        <v>165</v>
      </c>
      <c r="B22" s="243"/>
      <c r="C22" s="243"/>
      <c r="D22" s="243"/>
      <c r="E22" s="243"/>
      <c r="F22" s="256" t="s">
        <v>170</v>
      </c>
      <c r="G22" s="242"/>
      <c r="H22" s="256" t="s">
        <v>169</v>
      </c>
      <c r="I22" s="242"/>
      <c r="J22" s="256" t="s">
        <v>166</v>
      </c>
      <c r="K22" s="242"/>
      <c r="L22" s="256" t="s">
        <v>177</v>
      </c>
      <c r="M22" s="242"/>
      <c r="N22" s="256" t="s">
        <v>167</v>
      </c>
      <c r="O22" s="242"/>
      <c r="P22" s="256" t="s">
        <v>168</v>
      </c>
      <c r="Q22" s="257"/>
    </row>
    <row r="23" spans="1:17" ht="15" customHeight="1">
      <c r="A23" s="236"/>
      <c r="B23" s="281"/>
      <c r="C23" s="281"/>
      <c r="D23" s="281"/>
      <c r="E23" s="281"/>
      <c r="F23" s="234"/>
      <c r="G23" s="236"/>
      <c r="H23" s="234"/>
      <c r="I23" s="236"/>
      <c r="J23" s="234"/>
      <c r="K23" s="236"/>
      <c r="L23" s="234"/>
      <c r="M23" s="236"/>
      <c r="N23" s="234"/>
      <c r="O23" s="236"/>
      <c r="P23" s="234"/>
      <c r="Q23" s="235"/>
    </row>
    <row r="24" spans="1:17" ht="15" customHeight="1">
      <c r="A24" s="236"/>
      <c r="B24" s="281"/>
      <c r="C24" s="281"/>
      <c r="D24" s="281"/>
      <c r="E24" s="281"/>
      <c r="F24" s="234"/>
      <c r="G24" s="236"/>
      <c r="H24" s="234"/>
      <c r="I24" s="236"/>
      <c r="J24" s="234"/>
      <c r="K24" s="236"/>
      <c r="L24" s="234"/>
      <c r="M24" s="236"/>
      <c r="N24" s="234"/>
      <c r="O24" s="236"/>
      <c r="P24" s="234"/>
      <c r="Q24" s="235"/>
    </row>
    <row r="25" ht="12.75" customHeight="1"/>
    <row r="26" spans="1:17" ht="12.75">
      <c r="A26" s="89"/>
      <c r="B26" s="118"/>
      <c r="C26" s="89"/>
      <c r="D26" s="119"/>
      <c r="E26" s="88"/>
      <c r="F26" s="88"/>
      <c r="G26" s="88"/>
      <c r="H26" s="88"/>
      <c r="I26" s="117"/>
      <c r="J26" s="120" t="s">
        <v>9</v>
      </c>
      <c r="K26" s="305">
        <f>SUM(A23:Q24)</f>
        <v>0</v>
      </c>
      <c r="L26" s="88"/>
      <c r="M26" s="88"/>
      <c r="N26" s="88"/>
      <c r="O26" s="88"/>
      <c r="P26" s="88"/>
      <c r="Q26" s="117"/>
    </row>
    <row r="27" spans="1:17" ht="12.75">
      <c r="A27" s="89"/>
      <c r="B27" s="118"/>
      <c r="C27" s="89"/>
      <c r="D27" s="119"/>
      <c r="E27" s="88"/>
      <c r="F27" s="88"/>
      <c r="G27" s="88"/>
      <c r="H27" s="88"/>
      <c r="I27" s="117"/>
      <c r="J27" s="120"/>
      <c r="K27" s="88"/>
      <c r="L27" s="88"/>
      <c r="M27" s="88"/>
      <c r="N27" s="88"/>
      <c r="O27" s="88"/>
      <c r="P27" s="88"/>
      <c r="Q27" s="117"/>
    </row>
    <row r="28" spans="1:16" ht="12.75">
      <c r="A28" s="1"/>
      <c r="B28" s="13" t="s">
        <v>10</v>
      </c>
      <c r="C28" s="14" t="s">
        <v>11</v>
      </c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</row>
    <row r="29" spans="1:16" ht="6.75" customHeight="1">
      <c r="A29" s="1"/>
      <c r="B29" s="13"/>
      <c r="C29" s="14"/>
      <c r="D29" s="3"/>
      <c r="E29" s="3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3"/>
      <c r="C30" s="1" t="s">
        <v>12</v>
      </c>
      <c r="D30" s="3" t="s">
        <v>161</v>
      </c>
      <c r="E30" s="1"/>
      <c r="F30" s="1"/>
      <c r="G30" s="3"/>
      <c r="H30" s="1"/>
      <c r="I30" s="1"/>
      <c r="J30" s="1"/>
      <c r="K30" s="1"/>
      <c r="L30" s="1"/>
      <c r="M30" s="1"/>
      <c r="N30" s="1"/>
      <c r="O30" s="1"/>
      <c r="P30" s="1"/>
    </row>
    <row r="31" spans="1:16" ht="6.75" customHeight="1">
      <c r="A31" s="1"/>
      <c r="B31" s="13"/>
      <c r="C31" s="14"/>
      <c r="D31" s="3"/>
      <c r="E31" s="3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3"/>
      <c r="C32" s="14"/>
      <c r="D32" s="3"/>
      <c r="E32" s="18" t="s">
        <v>13</v>
      </c>
      <c r="F32" s="18"/>
      <c r="G32" s="1"/>
      <c r="H32" s="3" t="s">
        <v>14</v>
      </c>
      <c r="I32" s="3"/>
      <c r="K32" s="3" t="s">
        <v>15</v>
      </c>
      <c r="L32" s="3"/>
      <c r="N32" s="3" t="s">
        <v>16</v>
      </c>
      <c r="O32" s="3"/>
      <c r="P32" s="1"/>
    </row>
    <row r="33" spans="1:16" ht="11.25" customHeight="1">
      <c r="A33" s="1"/>
      <c r="B33" s="13"/>
      <c r="C33" s="14"/>
      <c r="D33" s="3"/>
      <c r="E33" s="1"/>
      <c r="F33" s="1"/>
      <c r="G33" s="1"/>
      <c r="H33" s="1"/>
      <c r="I33" s="1"/>
      <c r="K33" s="19" t="s">
        <v>17</v>
      </c>
      <c r="L33" s="1"/>
      <c r="N33" s="1" t="s">
        <v>18</v>
      </c>
      <c r="O33" s="1"/>
      <c r="P33" s="1"/>
    </row>
    <row r="34" spans="1:16" ht="12.75">
      <c r="A34" s="15"/>
      <c r="B34" s="13"/>
      <c r="C34" s="20"/>
      <c r="D34" s="21" t="s">
        <v>19</v>
      </c>
      <c r="E34" s="198"/>
      <c r="F34" s="58"/>
      <c r="G34" s="23"/>
      <c r="H34" s="237"/>
      <c r="I34" s="237"/>
      <c r="K34" s="237"/>
      <c r="L34" s="237"/>
      <c r="N34" s="237"/>
      <c r="O34" s="237"/>
      <c r="P34" s="15"/>
    </row>
    <row r="35" spans="1:16" ht="15" customHeight="1">
      <c r="A35" s="15"/>
      <c r="B35" s="13"/>
      <c r="C35" s="20"/>
      <c r="D35" s="21" t="s">
        <v>20</v>
      </c>
      <c r="E35" s="199"/>
      <c r="F35" s="58"/>
      <c r="G35" s="23"/>
      <c r="H35" s="241"/>
      <c r="I35" s="241"/>
      <c r="K35" s="241"/>
      <c r="L35" s="241"/>
      <c r="N35" s="241"/>
      <c r="O35" s="241"/>
      <c r="P35" s="15"/>
    </row>
    <row r="36" spans="1:16" ht="15" customHeight="1">
      <c r="A36" s="15"/>
      <c r="B36" s="13"/>
      <c r="C36" s="20"/>
      <c r="D36" s="21" t="s">
        <v>21</v>
      </c>
      <c r="E36" s="199"/>
      <c r="F36" s="58"/>
      <c r="G36" s="23"/>
      <c r="H36" s="241"/>
      <c r="I36" s="241"/>
      <c r="K36" s="241"/>
      <c r="L36" s="241"/>
      <c r="N36" s="241"/>
      <c r="O36" s="241"/>
      <c r="P36" s="15"/>
    </row>
    <row r="37" spans="1:16" ht="12.75">
      <c r="A37" s="15"/>
      <c r="B37" s="13"/>
      <c r="C37" s="20"/>
      <c r="D37" s="21"/>
      <c r="E37" s="58"/>
      <c r="F37" s="58"/>
      <c r="G37" s="15"/>
      <c r="H37" s="105"/>
      <c r="I37" s="105"/>
      <c r="K37" s="106"/>
      <c r="L37" s="106"/>
      <c r="N37" s="106"/>
      <c r="O37" s="106"/>
      <c r="P37" s="15"/>
    </row>
    <row r="38" ht="12.75"/>
    <row r="39" spans="1:16" ht="12.75">
      <c r="A39" s="1"/>
      <c r="B39" s="13"/>
      <c r="C39" s="14"/>
      <c r="D39" s="3"/>
      <c r="E39" s="3"/>
      <c r="F39" s="3"/>
      <c r="G39" s="3"/>
      <c r="I39" s="258" t="s">
        <v>22</v>
      </c>
      <c r="J39" s="258"/>
      <c r="K39" s="258" t="s">
        <v>133</v>
      </c>
      <c r="L39" s="258"/>
      <c r="M39" s="258" t="s">
        <v>136</v>
      </c>
      <c r="N39" s="258"/>
      <c r="O39" s="258" t="s">
        <v>137</v>
      </c>
      <c r="P39" s="258"/>
    </row>
    <row r="40" spans="1:16" ht="12.75">
      <c r="A40" s="1"/>
      <c r="B40" s="13"/>
      <c r="C40" s="14"/>
      <c r="D40" s="3"/>
      <c r="E40" s="274" t="s">
        <v>23</v>
      </c>
      <c r="F40" s="274"/>
      <c r="G40" s="274"/>
      <c r="H40" s="274"/>
      <c r="I40" s="92" t="s">
        <v>24</v>
      </c>
      <c r="J40" s="93" t="s">
        <v>25</v>
      </c>
      <c r="K40" s="92" t="s">
        <v>24</v>
      </c>
      <c r="L40" s="93" t="s">
        <v>25</v>
      </c>
      <c r="M40" s="92" t="s">
        <v>24</v>
      </c>
      <c r="N40" s="93" t="s">
        <v>25</v>
      </c>
      <c r="O40" s="92" t="s">
        <v>24</v>
      </c>
      <c r="P40" s="93" t="s">
        <v>25</v>
      </c>
    </row>
    <row r="41" spans="1:16" ht="15" customHeight="1">
      <c r="A41" s="15"/>
      <c r="B41" s="13"/>
      <c r="C41" s="20"/>
      <c r="D41" s="15"/>
      <c r="E41" s="278" t="s">
        <v>14</v>
      </c>
      <c r="F41" s="279"/>
      <c r="G41" s="279"/>
      <c r="H41" s="280"/>
      <c r="I41" s="189">
        <f>IF(H34+H35+H36=0,0,AVERAGE(H34:I36))</f>
        <v>0</v>
      </c>
      <c r="J41" s="94">
        <f>I41*3</f>
        <v>0</v>
      </c>
      <c r="K41" s="189">
        <f>IF(H34+H35+H36=0,0,AVERAGE(H34:I36))</f>
        <v>0</v>
      </c>
      <c r="L41" s="94">
        <f>K41*3</f>
        <v>0</v>
      </c>
      <c r="M41" s="189">
        <f>IF(H34+H35+H36=0,0,AVERAGE(H34:I36))</f>
        <v>0</v>
      </c>
      <c r="N41" s="94">
        <f>M41*3</f>
        <v>0</v>
      </c>
      <c r="O41" s="189">
        <f>IF(H34+H35+H36=0,0,AVERAGE(H34:I36))</f>
        <v>0</v>
      </c>
      <c r="P41" s="94">
        <f>O41*3</f>
        <v>0</v>
      </c>
    </row>
    <row r="42" spans="1:16" ht="15" customHeight="1">
      <c r="A42" s="15"/>
      <c r="B42" s="13"/>
      <c r="C42" s="20"/>
      <c r="D42" s="15"/>
      <c r="E42" s="275" t="s">
        <v>15</v>
      </c>
      <c r="F42" s="276"/>
      <c r="G42" s="276"/>
      <c r="H42" s="277"/>
      <c r="I42" s="188">
        <f>IF(K34+K35+K36=0,0,AVERAGE(K34:L36))</f>
        <v>0</v>
      </c>
      <c r="J42" s="95">
        <f>I42*1</f>
        <v>0</v>
      </c>
      <c r="K42" s="188">
        <f>IF(K34+K35+K36=0,0,AVERAGE(K34:L36))</f>
        <v>0</v>
      </c>
      <c r="L42" s="95">
        <f>K42*1</f>
        <v>0</v>
      </c>
      <c r="M42" s="188">
        <f>IF(K34+K35+K36=0,0,AVERAGE(K34:L36))</f>
        <v>0</v>
      </c>
      <c r="N42" s="95">
        <f>M42*1</f>
        <v>0</v>
      </c>
      <c r="O42" s="188">
        <f>IF(K34+K35+K36=0,0,AVERAGE(K34:L36))</f>
        <v>0</v>
      </c>
      <c r="P42" s="95">
        <f>O42*1</f>
        <v>0</v>
      </c>
    </row>
    <row r="43" spans="1:16" ht="15" customHeight="1">
      <c r="A43" s="15"/>
      <c r="B43" s="13"/>
      <c r="C43" s="20"/>
      <c r="D43" s="15"/>
      <c r="E43" s="238" t="s">
        <v>159</v>
      </c>
      <c r="F43" s="239"/>
      <c r="G43" s="239"/>
      <c r="H43" s="273"/>
      <c r="I43" s="190">
        <f>IF(N34+N35+N36=0,0,AVERAGE(N34:O36))</f>
        <v>0</v>
      </c>
      <c r="J43" s="96">
        <f>I43*3</f>
        <v>0</v>
      </c>
      <c r="K43" s="190">
        <f>IF(N34+N35+N36=0,0,AVERAGE(N34:O36))</f>
        <v>0</v>
      </c>
      <c r="L43" s="96">
        <f>K43*3</f>
        <v>0</v>
      </c>
      <c r="M43" s="190">
        <f>IF(N34+N35+N36=0,0,AVERAGE(N34:O36))</f>
        <v>0</v>
      </c>
      <c r="N43" s="96">
        <f>M43*3</f>
        <v>0</v>
      </c>
      <c r="O43" s="190">
        <f>IF(N34+N35+N36=0,0,AVERAGE(N34:O36))</f>
        <v>0</v>
      </c>
      <c r="P43" s="96">
        <f>O43*3</f>
        <v>0</v>
      </c>
    </row>
    <row r="44" spans="1:16" ht="15" customHeight="1" thickBot="1">
      <c r="A44" s="1"/>
      <c r="B44" s="13"/>
      <c r="C44" s="14"/>
      <c r="D44" s="3"/>
      <c r="E44" s="282"/>
      <c r="F44" s="282"/>
      <c r="G44" s="282"/>
      <c r="I44" s="58"/>
      <c r="J44" s="191">
        <f>IF(J42=0,(J41+J43)/6,(J41+J42+J43)/7)</f>
        <v>0</v>
      </c>
      <c r="K44" s="58"/>
      <c r="L44" s="191">
        <f>IF(L42=0,(L41+L43)/6,(L41+L42+L43)/7)</f>
        <v>0</v>
      </c>
      <c r="M44" s="58"/>
      <c r="N44" s="191">
        <f>IF(N42=0,(N41+N43)/6,(N41+N42+N43)/7)</f>
        <v>0</v>
      </c>
      <c r="O44" s="58"/>
      <c r="P44" s="191">
        <f>IF(P42=0,(P41+P43)/6,(P41+P42+P43)/7)</f>
        <v>0</v>
      </c>
    </row>
    <row r="45" spans="1:16" ht="12.75" customHeight="1" thickTop="1">
      <c r="A45" s="1"/>
      <c r="B45" s="13"/>
      <c r="C45" s="14"/>
      <c r="D45" s="3"/>
      <c r="E45" s="12"/>
      <c r="F45" s="12"/>
      <c r="G45" s="12"/>
      <c r="H45" s="58"/>
      <c r="I45" s="58"/>
      <c r="J45" s="58"/>
      <c r="K45" s="58"/>
      <c r="L45" s="58"/>
      <c r="M45" s="58"/>
      <c r="N45" s="58"/>
      <c r="O45" s="58"/>
      <c r="P45" s="1"/>
    </row>
    <row r="46" ht="12.75" customHeight="1"/>
    <row r="47" spans="1:17" ht="12.75">
      <c r="A47" s="1"/>
      <c r="B47" s="2"/>
      <c r="C47" s="1"/>
      <c r="D47" s="3"/>
      <c r="E47" s="3"/>
      <c r="F47" s="3"/>
      <c r="G47" s="3"/>
      <c r="H47" s="1"/>
      <c r="I47" s="1"/>
      <c r="J47" s="1"/>
      <c r="K47" s="1"/>
      <c r="L47" s="247" t="s">
        <v>26</v>
      </c>
      <c r="M47" s="247"/>
      <c r="N47" s="247" t="s">
        <v>26</v>
      </c>
      <c r="O47" s="247"/>
      <c r="P47" s="247" t="s">
        <v>154</v>
      </c>
      <c r="Q47" s="247"/>
    </row>
    <row r="48" spans="1:17" ht="12.75">
      <c r="A48" s="1"/>
      <c r="B48" s="25" t="s">
        <v>27</v>
      </c>
      <c r="C48" s="26" t="s">
        <v>28</v>
      </c>
      <c r="D48" s="3"/>
      <c r="E48" s="3"/>
      <c r="F48" s="3"/>
      <c r="G48" s="3"/>
      <c r="H48" s="1"/>
      <c r="I48" s="11"/>
      <c r="J48" s="247" t="s">
        <v>22</v>
      </c>
      <c r="K48" s="247"/>
      <c r="L48" s="258" t="s">
        <v>29</v>
      </c>
      <c r="M48" s="258"/>
      <c r="N48" s="258" t="s">
        <v>30</v>
      </c>
      <c r="O48" s="258"/>
      <c r="P48" s="258" t="s">
        <v>155</v>
      </c>
      <c r="Q48" s="258"/>
    </row>
    <row r="49" spans="1:17" ht="12.75">
      <c r="A49" s="1"/>
      <c r="B49" s="17"/>
      <c r="C49" s="11"/>
      <c r="D49" s="10"/>
      <c r="E49" s="10"/>
      <c r="F49" s="10"/>
      <c r="G49" s="10"/>
      <c r="H49" s="11"/>
      <c r="I49" s="12" t="s">
        <v>31</v>
      </c>
      <c r="J49" s="12" t="s">
        <v>32</v>
      </c>
      <c r="K49" s="12" t="s">
        <v>33</v>
      </c>
      <c r="L49" s="12" t="s">
        <v>32</v>
      </c>
      <c r="M49" s="12" t="s">
        <v>33</v>
      </c>
      <c r="N49" s="12" t="s">
        <v>32</v>
      </c>
      <c r="O49" s="12" t="s">
        <v>33</v>
      </c>
      <c r="P49" s="12" t="s">
        <v>32</v>
      </c>
      <c r="Q49" s="12" t="s">
        <v>33</v>
      </c>
    </row>
    <row r="50" spans="1:17" ht="12.75">
      <c r="A50" s="15"/>
      <c r="B50" s="27"/>
      <c r="C50" s="28" t="s">
        <v>12</v>
      </c>
      <c r="D50" s="28" t="s">
        <v>34</v>
      </c>
      <c r="E50" s="28"/>
      <c r="F50" s="28"/>
      <c r="G50" s="28"/>
      <c r="H50" s="29"/>
      <c r="I50" s="16"/>
      <c r="J50" s="30"/>
      <c r="K50" s="30"/>
      <c r="L50" s="16"/>
      <c r="M50" s="16"/>
      <c r="N50" s="30"/>
      <c r="O50" s="30"/>
      <c r="P50" s="97"/>
      <c r="Q50" s="98"/>
    </row>
    <row r="51" spans="1:17" ht="12.75">
      <c r="A51" s="15"/>
      <c r="B51" s="27"/>
      <c r="C51" s="28"/>
      <c r="D51" s="31" t="s">
        <v>35</v>
      </c>
      <c r="E51" s="32"/>
      <c r="F51" s="46"/>
      <c r="G51" s="28"/>
      <c r="H51" s="33"/>
      <c r="I51" s="34">
        <v>15</v>
      </c>
      <c r="J51" s="200"/>
      <c r="K51" s="35">
        <f>J51*I51</f>
        <v>0</v>
      </c>
      <c r="L51" s="204"/>
      <c r="M51" s="37">
        <f>L51*I51</f>
        <v>0</v>
      </c>
      <c r="N51" s="206"/>
      <c r="O51" s="35">
        <f>N51*I51</f>
        <v>0</v>
      </c>
      <c r="P51" s="207"/>
      <c r="Q51" s="99">
        <f>P51*I51</f>
        <v>0</v>
      </c>
    </row>
    <row r="52" spans="1:17" ht="12.75">
      <c r="A52" s="15"/>
      <c r="B52" s="27"/>
      <c r="C52" s="28"/>
      <c r="D52" s="38" t="s">
        <v>36</v>
      </c>
      <c r="E52" s="39"/>
      <c r="F52" s="28"/>
      <c r="G52" s="28"/>
      <c r="H52" s="40"/>
      <c r="I52" s="41">
        <v>5</v>
      </c>
      <c r="J52" s="200"/>
      <c r="K52" s="35">
        <f>J52*I52</f>
        <v>0</v>
      </c>
      <c r="L52" s="205"/>
      <c r="M52" s="37">
        <f>L52*I52</f>
        <v>0</v>
      </c>
      <c r="N52" s="206"/>
      <c r="O52" s="35">
        <f>N52*I52</f>
        <v>0</v>
      </c>
      <c r="P52" s="207"/>
      <c r="Q52" s="99">
        <f>P52*I52</f>
        <v>0</v>
      </c>
    </row>
    <row r="53" spans="1:17" ht="12.75">
      <c r="A53" s="15"/>
      <c r="B53" s="27"/>
      <c r="C53" s="28"/>
      <c r="D53" s="38" t="s">
        <v>37</v>
      </c>
      <c r="E53" s="39"/>
      <c r="F53" s="28"/>
      <c r="G53" s="28"/>
      <c r="H53" s="40"/>
      <c r="I53" s="41">
        <v>8</v>
      </c>
      <c r="J53" s="200"/>
      <c r="K53" s="35">
        <f>J53*I53</f>
        <v>0</v>
      </c>
      <c r="L53" s="205"/>
      <c r="M53" s="37">
        <f>L53*I53</f>
        <v>0</v>
      </c>
      <c r="N53" s="206"/>
      <c r="O53" s="35">
        <f>N53*I53</f>
        <v>0</v>
      </c>
      <c r="P53" s="207"/>
      <c r="Q53" s="99">
        <f>P53*I53</f>
        <v>0</v>
      </c>
    </row>
    <row r="54" spans="1:17" ht="12.75">
      <c r="A54" s="15"/>
      <c r="B54" s="27"/>
      <c r="C54" s="28"/>
      <c r="D54" s="38" t="s">
        <v>38</v>
      </c>
      <c r="E54" s="39"/>
      <c r="F54" s="28"/>
      <c r="G54" s="28"/>
      <c r="H54" s="40"/>
      <c r="I54" s="41">
        <v>5</v>
      </c>
      <c r="J54" s="200"/>
      <c r="K54" s="35">
        <f>J54*I54</f>
        <v>0</v>
      </c>
      <c r="L54" s="205"/>
      <c r="M54" s="37">
        <f>L54*I54</f>
        <v>0</v>
      </c>
      <c r="N54" s="206"/>
      <c r="O54" s="35">
        <f>N54*I54</f>
        <v>0</v>
      </c>
      <c r="P54" s="207"/>
      <c r="Q54" s="99">
        <f>P54*I54</f>
        <v>0</v>
      </c>
    </row>
    <row r="55" spans="1:17" ht="12.75">
      <c r="A55" s="15"/>
      <c r="B55" s="27"/>
      <c r="C55" s="39"/>
      <c r="D55" s="38" t="s">
        <v>39</v>
      </c>
      <c r="E55" s="39"/>
      <c r="F55" s="28"/>
      <c r="G55" s="28"/>
      <c r="H55" s="40"/>
      <c r="I55" s="41">
        <v>5</v>
      </c>
      <c r="J55" s="200"/>
      <c r="K55" s="35">
        <f>J55*I55</f>
        <v>0</v>
      </c>
      <c r="L55" s="205"/>
      <c r="M55" s="37">
        <f>L55*I55</f>
        <v>0</v>
      </c>
      <c r="N55" s="206"/>
      <c r="O55" s="35">
        <f>N55*I55</f>
        <v>0</v>
      </c>
      <c r="P55" s="207"/>
      <c r="Q55" s="99">
        <f>P55*I55</f>
        <v>0</v>
      </c>
    </row>
    <row r="56" spans="1:17" ht="12.75">
      <c r="A56" s="15"/>
      <c r="B56" s="27"/>
      <c r="C56" s="28" t="s">
        <v>40</v>
      </c>
      <c r="D56" s="28" t="s">
        <v>41</v>
      </c>
      <c r="E56" s="28"/>
      <c r="F56" s="28"/>
      <c r="G56" s="28"/>
      <c r="H56" s="29"/>
      <c r="I56" s="16"/>
      <c r="J56" s="44"/>
      <c r="K56" s="44"/>
      <c r="L56" s="24"/>
      <c r="M56" s="24"/>
      <c r="N56" s="44"/>
      <c r="O56" s="44"/>
      <c r="P56" s="97"/>
      <c r="Q56" s="100"/>
    </row>
    <row r="57" spans="1:17" ht="12.75">
      <c r="A57" s="15"/>
      <c r="B57" s="27"/>
      <c r="C57" s="46"/>
      <c r="D57" s="31" t="s">
        <v>42</v>
      </c>
      <c r="E57" s="32"/>
      <c r="F57" s="46"/>
      <c r="G57" s="46"/>
      <c r="H57" s="33"/>
      <c r="I57" s="34">
        <v>7</v>
      </c>
      <c r="J57" s="200"/>
      <c r="K57" s="35">
        <f>J57*I57</f>
        <v>0</v>
      </c>
      <c r="L57" s="204"/>
      <c r="M57" s="37">
        <f>L57*I57</f>
        <v>0</v>
      </c>
      <c r="N57" s="206"/>
      <c r="O57" s="35">
        <f>N57*I57</f>
        <v>0</v>
      </c>
      <c r="P57" s="207"/>
      <c r="Q57" s="99">
        <f>P57*I57</f>
        <v>0</v>
      </c>
    </row>
    <row r="58" spans="1:17" ht="12.75">
      <c r="A58" s="15"/>
      <c r="B58" s="27"/>
      <c r="C58" s="28"/>
      <c r="D58" s="38" t="s">
        <v>43</v>
      </c>
      <c r="E58" s="39"/>
      <c r="F58" s="28"/>
      <c r="G58" s="28"/>
      <c r="H58" s="40"/>
      <c r="I58" s="41">
        <v>5</v>
      </c>
      <c r="J58" s="200"/>
      <c r="K58" s="35">
        <f>J58*I58</f>
        <v>0</v>
      </c>
      <c r="L58" s="205"/>
      <c r="M58" s="37">
        <f>L58*I58</f>
        <v>0</v>
      </c>
      <c r="N58" s="206"/>
      <c r="O58" s="35">
        <f>N58*I58</f>
        <v>0</v>
      </c>
      <c r="P58" s="207"/>
      <c r="Q58" s="99">
        <f>P58*I58</f>
        <v>0</v>
      </c>
    </row>
    <row r="59" spans="1:17" ht="12.75">
      <c r="A59" s="15"/>
      <c r="B59" s="27"/>
      <c r="C59" s="39"/>
      <c r="D59" s="38" t="s">
        <v>44</v>
      </c>
      <c r="E59" s="39"/>
      <c r="F59" s="28"/>
      <c r="G59" s="28"/>
      <c r="H59" s="40"/>
      <c r="I59" s="41">
        <v>1</v>
      </c>
      <c r="J59" s="200"/>
      <c r="K59" s="35">
        <f>J59*I59</f>
        <v>0</v>
      </c>
      <c r="L59" s="205"/>
      <c r="M59" s="37">
        <f>L59*I59</f>
        <v>0</v>
      </c>
      <c r="N59" s="206"/>
      <c r="O59" s="35">
        <f>N59*I59</f>
        <v>0</v>
      </c>
      <c r="P59" s="207"/>
      <c r="Q59" s="99">
        <f>P59*I59</f>
        <v>0</v>
      </c>
    </row>
    <row r="60" spans="1:17" ht="12.75">
      <c r="A60" s="15"/>
      <c r="B60" s="27"/>
      <c r="C60" s="39" t="s">
        <v>45</v>
      </c>
      <c r="D60" s="28" t="s">
        <v>46</v>
      </c>
      <c r="E60" s="28"/>
      <c r="F60" s="28"/>
      <c r="G60" s="28"/>
      <c r="H60" s="40"/>
      <c r="I60" s="41">
        <v>3</v>
      </c>
      <c r="J60" s="200"/>
      <c r="K60" s="35">
        <f>J60*I60</f>
        <v>0</v>
      </c>
      <c r="L60" s="205"/>
      <c r="M60" s="37">
        <f>L60*I60</f>
        <v>0</v>
      </c>
      <c r="N60" s="206"/>
      <c r="O60" s="35">
        <f>N60*I60</f>
        <v>0</v>
      </c>
      <c r="P60" s="207"/>
      <c r="Q60" s="99">
        <f>P60*I60</f>
        <v>0</v>
      </c>
    </row>
    <row r="61" spans="1:17" ht="12.75">
      <c r="A61" s="15"/>
      <c r="B61" s="27"/>
      <c r="C61" s="39" t="s">
        <v>47</v>
      </c>
      <c r="D61" s="28" t="s">
        <v>160</v>
      </c>
      <c r="E61" s="28"/>
      <c r="F61" s="28"/>
      <c r="G61" s="28"/>
      <c r="H61" s="29"/>
      <c r="I61" s="16"/>
      <c r="J61" s="71"/>
      <c r="K61" s="71"/>
      <c r="L61" s="24"/>
      <c r="M61" s="24"/>
      <c r="N61" s="71"/>
      <c r="O61" s="71"/>
      <c r="P61" s="101"/>
      <c r="Q61" s="104"/>
    </row>
    <row r="62" spans="1:17" ht="12.75">
      <c r="A62" s="15"/>
      <c r="B62" s="27"/>
      <c r="C62" s="39"/>
      <c r="D62" s="28" t="s">
        <v>211</v>
      </c>
      <c r="E62" s="28"/>
      <c r="F62" s="28"/>
      <c r="G62" s="28"/>
      <c r="H62" s="40"/>
      <c r="I62" s="67">
        <v>5</v>
      </c>
      <c r="J62" s="200"/>
      <c r="K62" s="35">
        <f aca="true" t="shared" si="0" ref="K62:K68">J62*I62</f>
        <v>0</v>
      </c>
      <c r="L62" s="208"/>
      <c r="M62" s="43">
        <f>L62*I62</f>
        <v>0</v>
      </c>
      <c r="N62" s="206"/>
      <c r="O62" s="35">
        <f>N62*I62</f>
        <v>0</v>
      </c>
      <c r="P62" s="207"/>
      <c r="Q62" s="99">
        <f>P62*I62</f>
        <v>0</v>
      </c>
    </row>
    <row r="63" spans="1:17" ht="12.75">
      <c r="A63" s="15"/>
      <c r="B63" s="27"/>
      <c r="C63" s="32"/>
      <c r="D63" s="48" t="s">
        <v>212</v>
      </c>
      <c r="E63" s="49"/>
      <c r="F63" s="50"/>
      <c r="G63" s="50"/>
      <c r="H63" s="51"/>
      <c r="I63" s="52">
        <v>4</v>
      </c>
      <c r="J63" s="200"/>
      <c r="K63" s="35">
        <f t="shared" si="0"/>
        <v>0</v>
      </c>
      <c r="L63" s="204"/>
      <c r="M63" s="43">
        <f aca="true" t="shared" si="1" ref="M63:M68">L63*I63</f>
        <v>0</v>
      </c>
      <c r="N63" s="206"/>
      <c r="O63" s="35">
        <f aca="true" t="shared" si="2" ref="O63:O68">N63*I63</f>
        <v>0</v>
      </c>
      <c r="P63" s="207"/>
      <c r="Q63" s="99">
        <f aca="true" t="shared" si="3" ref="Q63:Q68">P63*I63</f>
        <v>0</v>
      </c>
    </row>
    <row r="64" spans="1:17" ht="12.75">
      <c r="A64" s="15"/>
      <c r="B64" s="27"/>
      <c r="C64" s="53"/>
      <c r="D64" s="42" t="s">
        <v>213</v>
      </c>
      <c r="E64" s="53"/>
      <c r="F64" s="24"/>
      <c r="G64" s="24"/>
      <c r="H64" s="54"/>
      <c r="I64" s="41">
        <v>3</v>
      </c>
      <c r="J64" s="200"/>
      <c r="K64" s="35">
        <f t="shared" si="0"/>
        <v>0</v>
      </c>
      <c r="L64" s="205"/>
      <c r="M64" s="43">
        <f t="shared" si="1"/>
        <v>0</v>
      </c>
      <c r="N64" s="206"/>
      <c r="O64" s="35">
        <f t="shared" si="2"/>
        <v>0</v>
      </c>
      <c r="P64" s="207"/>
      <c r="Q64" s="99">
        <f t="shared" si="3"/>
        <v>0</v>
      </c>
    </row>
    <row r="65" spans="1:17" ht="12.75">
      <c r="A65" s="15"/>
      <c r="B65" s="27"/>
      <c r="C65" s="53"/>
      <c r="D65" s="42" t="s">
        <v>214</v>
      </c>
      <c r="E65" s="53"/>
      <c r="F65" s="24"/>
      <c r="G65" s="24"/>
      <c r="H65" s="54"/>
      <c r="I65" s="41">
        <v>1</v>
      </c>
      <c r="J65" s="200"/>
      <c r="K65" s="35">
        <f t="shared" si="0"/>
        <v>0</v>
      </c>
      <c r="L65" s="205"/>
      <c r="M65" s="43">
        <f t="shared" si="1"/>
        <v>0</v>
      </c>
      <c r="N65" s="206"/>
      <c r="O65" s="35">
        <f t="shared" si="2"/>
        <v>0</v>
      </c>
      <c r="P65" s="207"/>
      <c r="Q65" s="99">
        <f t="shared" si="3"/>
        <v>0</v>
      </c>
    </row>
    <row r="66" spans="1:17" ht="12.75">
      <c r="A66" s="15"/>
      <c r="B66" s="27"/>
      <c r="C66" s="53"/>
      <c r="D66" s="42" t="s">
        <v>215</v>
      </c>
      <c r="E66" s="53"/>
      <c r="F66" s="24"/>
      <c r="G66" s="24"/>
      <c r="H66" s="54"/>
      <c r="I66" s="41">
        <v>1</v>
      </c>
      <c r="J66" s="200"/>
      <c r="K66" s="35">
        <f t="shared" si="0"/>
        <v>0</v>
      </c>
      <c r="L66" s="205"/>
      <c r="M66" s="43">
        <f t="shared" si="1"/>
        <v>0</v>
      </c>
      <c r="N66" s="206"/>
      <c r="O66" s="35">
        <f t="shared" si="2"/>
        <v>0</v>
      </c>
      <c r="P66" s="207"/>
      <c r="Q66" s="99">
        <f t="shared" si="3"/>
        <v>0</v>
      </c>
    </row>
    <row r="67" spans="1:17" ht="12.75">
      <c r="A67" s="15"/>
      <c r="B67" s="27"/>
      <c r="C67" s="53"/>
      <c r="D67" s="42" t="s">
        <v>216</v>
      </c>
      <c r="E67" s="53"/>
      <c r="F67" s="24"/>
      <c r="G67" s="24"/>
      <c r="H67" s="54"/>
      <c r="I67" s="41">
        <v>1</v>
      </c>
      <c r="J67" s="200"/>
      <c r="K67" s="35">
        <f t="shared" si="0"/>
        <v>0</v>
      </c>
      <c r="L67" s="205"/>
      <c r="M67" s="43">
        <f t="shared" si="1"/>
        <v>0</v>
      </c>
      <c r="N67" s="206"/>
      <c r="O67" s="35">
        <f t="shared" si="2"/>
        <v>0</v>
      </c>
      <c r="P67" s="207"/>
      <c r="Q67" s="99">
        <f t="shared" si="3"/>
        <v>0</v>
      </c>
    </row>
    <row r="68" spans="1:17" ht="12.75">
      <c r="A68" s="15"/>
      <c r="B68" s="27"/>
      <c r="C68" s="53"/>
      <c r="D68" s="24" t="s">
        <v>217</v>
      </c>
      <c r="E68" s="24"/>
      <c r="F68" s="24"/>
      <c r="G68" s="24"/>
      <c r="H68" s="62"/>
      <c r="I68" s="41">
        <v>1</v>
      </c>
      <c r="J68" s="200"/>
      <c r="K68" s="35">
        <f t="shared" si="0"/>
        <v>0</v>
      </c>
      <c r="L68" s="208"/>
      <c r="M68" s="43">
        <f t="shared" si="1"/>
        <v>0</v>
      </c>
      <c r="N68" s="206"/>
      <c r="O68" s="35">
        <f t="shared" si="2"/>
        <v>0</v>
      </c>
      <c r="P68" s="207"/>
      <c r="Q68" s="99">
        <f t="shared" si="3"/>
        <v>0</v>
      </c>
    </row>
    <row r="69" spans="1:17" ht="12.75">
      <c r="A69" s="15"/>
      <c r="B69" s="27"/>
      <c r="C69" s="53" t="s">
        <v>48</v>
      </c>
      <c r="D69" s="24" t="s">
        <v>162</v>
      </c>
      <c r="E69" s="24"/>
      <c r="F69" s="24"/>
      <c r="G69" s="24"/>
      <c r="H69" s="62"/>
      <c r="I69" s="24"/>
      <c r="J69" s="44"/>
      <c r="K69" s="44"/>
      <c r="L69" s="24"/>
      <c r="M69" s="24"/>
      <c r="N69" s="44"/>
      <c r="O69" s="44"/>
      <c r="P69" s="101"/>
      <c r="Q69" s="100"/>
    </row>
    <row r="70" spans="1:17" ht="12.75">
      <c r="A70" s="15"/>
      <c r="B70" s="27"/>
      <c r="C70" s="53"/>
      <c r="D70" s="24" t="s">
        <v>219</v>
      </c>
      <c r="E70" s="24"/>
      <c r="F70" s="24"/>
      <c r="G70" s="24"/>
      <c r="H70" s="62"/>
      <c r="I70" s="67">
        <v>10</v>
      </c>
      <c r="J70" s="200"/>
      <c r="K70" s="35">
        <f aca="true" t="shared" si="4" ref="K70:K76">J70*I70</f>
        <v>0</v>
      </c>
      <c r="L70" s="208"/>
      <c r="M70" s="43">
        <f>L70*I70</f>
        <v>0</v>
      </c>
      <c r="N70" s="206"/>
      <c r="O70" s="35">
        <f>N70*I70</f>
        <v>0</v>
      </c>
      <c r="P70" s="207"/>
      <c r="Q70" s="99">
        <f>P70*I70</f>
        <v>0</v>
      </c>
    </row>
    <row r="71" spans="1:17" ht="12.75">
      <c r="A71" s="15"/>
      <c r="B71" s="27"/>
      <c r="C71" s="53"/>
      <c r="D71" s="42" t="s">
        <v>220</v>
      </c>
      <c r="E71" s="53"/>
      <c r="F71" s="24"/>
      <c r="G71" s="24"/>
      <c r="H71" s="54"/>
      <c r="I71" s="41">
        <v>8</v>
      </c>
      <c r="J71" s="200"/>
      <c r="K71" s="35">
        <f t="shared" si="4"/>
        <v>0</v>
      </c>
      <c r="L71" s="205"/>
      <c r="M71" s="43">
        <f aca="true" t="shared" si="5" ref="M71:M76">L71*I71</f>
        <v>0</v>
      </c>
      <c r="N71" s="206"/>
      <c r="O71" s="35">
        <f aca="true" t="shared" si="6" ref="O71:O76">N71*I71</f>
        <v>0</v>
      </c>
      <c r="P71" s="207"/>
      <c r="Q71" s="99">
        <f aca="true" t="shared" si="7" ref="Q71:Q76">P71*I71</f>
        <v>0</v>
      </c>
    </row>
    <row r="72" spans="1:17" ht="12.75">
      <c r="A72" s="15"/>
      <c r="B72" s="27"/>
      <c r="C72" s="53"/>
      <c r="D72" s="42" t="s">
        <v>221</v>
      </c>
      <c r="E72" s="53"/>
      <c r="F72" s="24"/>
      <c r="G72" s="24"/>
      <c r="H72" s="54"/>
      <c r="I72" s="41">
        <v>6</v>
      </c>
      <c r="J72" s="200"/>
      <c r="K72" s="35">
        <f t="shared" si="4"/>
        <v>0</v>
      </c>
      <c r="L72" s="205"/>
      <c r="M72" s="43">
        <f t="shared" si="5"/>
        <v>0</v>
      </c>
      <c r="N72" s="206"/>
      <c r="O72" s="35">
        <f t="shared" si="6"/>
        <v>0</v>
      </c>
      <c r="P72" s="207"/>
      <c r="Q72" s="99">
        <f t="shared" si="7"/>
        <v>0</v>
      </c>
    </row>
    <row r="73" spans="1:17" ht="12.75">
      <c r="A73" s="15"/>
      <c r="B73" s="27"/>
      <c r="C73" s="53"/>
      <c r="D73" s="42" t="s">
        <v>222</v>
      </c>
      <c r="E73" s="53"/>
      <c r="F73" s="24"/>
      <c r="G73" s="24"/>
      <c r="H73" s="54"/>
      <c r="I73" s="41">
        <v>3</v>
      </c>
      <c r="J73" s="200"/>
      <c r="K73" s="35">
        <f t="shared" si="4"/>
        <v>0</v>
      </c>
      <c r="L73" s="205"/>
      <c r="M73" s="43">
        <f t="shared" si="5"/>
        <v>0</v>
      </c>
      <c r="N73" s="206"/>
      <c r="O73" s="35">
        <f t="shared" si="6"/>
        <v>0</v>
      </c>
      <c r="P73" s="207"/>
      <c r="Q73" s="99">
        <f t="shared" si="7"/>
        <v>0</v>
      </c>
    </row>
    <row r="74" spans="1:17" ht="12.75">
      <c r="A74" s="15"/>
      <c r="B74" s="27"/>
      <c r="C74" s="24"/>
      <c r="D74" s="42" t="s">
        <v>218</v>
      </c>
      <c r="E74" s="57"/>
      <c r="F74" s="55"/>
      <c r="G74" s="55"/>
      <c r="H74" s="59"/>
      <c r="I74" s="41">
        <v>5</v>
      </c>
      <c r="J74" s="200"/>
      <c r="K74" s="35">
        <f t="shared" si="4"/>
        <v>0</v>
      </c>
      <c r="L74" s="205"/>
      <c r="M74" s="43">
        <f t="shared" si="5"/>
        <v>0</v>
      </c>
      <c r="N74" s="206"/>
      <c r="O74" s="35">
        <f t="shared" si="6"/>
        <v>0</v>
      </c>
      <c r="P74" s="207"/>
      <c r="Q74" s="99">
        <f t="shared" si="7"/>
        <v>0</v>
      </c>
    </row>
    <row r="75" spans="1:17" ht="12.75">
      <c r="A75" s="15"/>
      <c r="B75" s="27"/>
      <c r="C75" s="24"/>
      <c r="D75" s="55" t="s">
        <v>223</v>
      </c>
      <c r="E75" s="57"/>
      <c r="F75" s="55"/>
      <c r="G75" s="55"/>
      <c r="H75" s="59"/>
      <c r="I75" s="65">
        <v>2</v>
      </c>
      <c r="J75" s="200"/>
      <c r="K75" s="35">
        <f t="shared" si="4"/>
        <v>0</v>
      </c>
      <c r="L75" s="205"/>
      <c r="M75" s="43">
        <f t="shared" si="5"/>
        <v>0</v>
      </c>
      <c r="N75" s="206"/>
      <c r="O75" s="35">
        <f t="shared" si="6"/>
        <v>0</v>
      </c>
      <c r="P75" s="207"/>
      <c r="Q75" s="99">
        <f t="shared" si="7"/>
        <v>0</v>
      </c>
    </row>
    <row r="76" spans="1:17" ht="12.75">
      <c r="A76" s="15"/>
      <c r="B76" s="27"/>
      <c r="C76" s="24"/>
      <c r="D76" s="24" t="s">
        <v>224</v>
      </c>
      <c r="E76" s="24"/>
      <c r="F76" s="24"/>
      <c r="G76" s="24"/>
      <c r="H76" s="54"/>
      <c r="I76" s="41">
        <v>1</v>
      </c>
      <c r="J76" s="200"/>
      <c r="K76" s="35">
        <f t="shared" si="4"/>
        <v>0</v>
      </c>
      <c r="L76" s="205"/>
      <c r="M76" s="43">
        <f t="shared" si="5"/>
        <v>0</v>
      </c>
      <c r="N76" s="206"/>
      <c r="O76" s="35">
        <f t="shared" si="6"/>
        <v>0</v>
      </c>
      <c r="P76" s="207"/>
      <c r="Q76" s="99">
        <f t="shared" si="7"/>
        <v>0</v>
      </c>
    </row>
    <row r="77" spans="1:17" ht="12.75">
      <c r="A77" s="15"/>
      <c r="B77" s="27"/>
      <c r="C77" s="24" t="s">
        <v>49</v>
      </c>
      <c r="D77" s="42" t="s">
        <v>163</v>
      </c>
      <c r="E77" s="53"/>
      <c r="F77" s="55"/>
      <c r="G77" s="55"/>
      <c r="H77" s="66"/>
      <c r="I77" s="68" t="s">
        <v>51</v>
      </c>
      <c r="J77" s="47"/>
      <c r="K77" s="47"/>
      <c r="L77" s="55"/>
      <c r="M77" s="55"/>
      <c r="N77" s="47"/>
      <c r="O77" s="47"/>
      <c r="P77" s="101"/>
      <c r="Q77" s="103"/>
    </row>
    <row r="78" spans="1:17" ht="12.75">
      <c r="A78" s="15"/>
      <c r="B78" s="27"/>
      <c r="C78" s="24"/>
      <c r="D78" s="42" t="s">
        <v>52</v>
      </c>
      <c r="E78" s="53"/>
      <c r="F78" s="24"/>
      <c r="G78" s="24"/>
      <c r="H78" s="62"/>
      <c r="I78" s="16"/>
      <c r="J78" s="44"/>
      <c r="K78" s="44"/>
      <c r="L78" s="24"/>
      <c r="M78" s="24"/>
      <c r="N78" s="44"/>
      <c r="O78" s="45"/>
      <c r="P78" s="101"/>
      <c r="Q78" s="100"/>
    </row>
    <row r="79" spans="1:17" ht="12.75">
      <c r="A79" s="15"/>
      <c r="B79" s="27"/>
      <c r="C79" s="24"/>
      <c r="D79" s="42" t="s">
        <v>53</v>
      </c>
      <c r="E79" s="53"/>
      <c r="F79" s="22"/>
      <c r="G79" s="22"/>
      <c r="H79" s="64"/>
      <c r="I79" s="121">
        <v>10</v>
      </c>
      <c r="J79" s="200"/>
      <c r="K79" s="35">
        <f>J79*I79</f>
        <v>0</v>
      </c>
      <c r="L79" s="204"/>
      <c r="M79" s="37">
        <f>L79*I79</f>
        <v>0</v>
      </c>
      <c r="N79" s="206"/>
      <c r="O79" s="35">
        <f>N79*I79</f>
        <v>0</v>
      </c>
      <c r="P79" s="207"/>
      <c r="Q79" s="99">
        <f>P79*I79</f>
        <v>0</v>
      </c>
    </row>
    <row r="80" spans="1:17" ht="12.75">
      <c r="A80" s="15"/>
      <c r="B80" s="27"/>
      <c r="C80" s="24"/>
      <c r="D80" s="42" t="s">
        <v>156</v>
      </c>
      <c r="E80" s="53"/>
      <c r="F80" s="55"/>
      <c r="G80" s="55"/>
      <c r="H80" s="54"/>
      <c r="I80" s="122">
        <v>5</v>
      </c>
      <c r="J80" s="200"/>
      <c r="K80" s="35">
        <f>J80*I80</f>
        <v>0</v>
      </c>
      <c r="L80" s="205"/>
      <c r="M80" s="37">
        <f>L80*I80</f>
        <v>0</v>
      </c>
      <c r="N80" s="206"/>
      <c r="O80" s="35">
        <f>N80*I80</f>
        <v>0</v>
      </c>
      <c r="P80" s="207"/>
      <c r="Q80" s="99">
        <f>P80*I80</f>
        <v>0</v>
      </c>
    </row>
    <row r="81" spans="1:17" ht="12.75">
      <c r="A81" s="15"/>
      <c r="B81" s="27"/>
      <c r="C81" s="24"/>
      <c r="D81" s="42" t="s">
        <v>54</v>
      </c>
      <c r="E81" s="53"/>
      <c r="F81" s="55"/>
      <c r="G81" s="55"/>
      <c r="H81" s="54"/>
      <c r="I81" s="122">
        <v>8</v>
      </c>
      <c r="J81" s="200"/>
      <c r="K81" s="35">
        <f>J81*I81</f>
        <v>0</v>
      </c>
      <c r="L81" s="205"/>
      <c r="M81" s="37">
        <f>L81*I81</f>
        <v>0</v>
      </c>
      <c r="N81" s="206"/>
      <c r="O81" s="35">
        <f>N81*I81</f>
        <v>0</v>
      </c>
      <c r="P81" s="207"/>
      <c r="Q81" s="99">
        <f>P81*I81</f>
        <v>0</v>
      </c>
    </row>
    <row r="82" spans="1:17" ht="12.75">
      <c r="A82" s="15"/>
      <c r="B82" s="27"/>
      <c r="C82" s="24"/>
      <c r="D82" s="42" t="s">
        <v>207</v>
      </c>
      <c r="E82" s="53"/>
      <c r="F82" s="55"/>
      <c r="G82" s="55"/>
      <c r="H82" s="54"/>
      <c r="I82" s="123">
        <v>3</v>
      </c>
      <c r="J82" s="200"/>
      <c r="K82" s="35">
        <f>J82*I82</f>
        <v>0</v>
      </c>
      <c r="L82" s="209"/>
      <c r="M82" s="37">
        <f>L82*I82</f>
        <v>0</v>
      </c>
      <c r="N82" s="206"/>
      <c r="O82" s="35">
        <f>N82*I82</f>
        <v>0</v>
      </c>
      <c r="P82" s="207"/>
      <c r="Q82" s="99">
        <f>P82*I82</f>
        <v>0</v>
      </c>
    </row>
    <row r="83" spans="1:17" ht="12.75">
      <c r="A83" s="15"/>
      <c r="B83" s="27"/>
      <c r="C83" s="24"/>
      <c r="D83" s="42" t="s">
        <v>56</v>
      </c>
      <c r="E83" s="53"/>
      <c r="F83" s="24"/>
      <c r="G83" s="24"/>
      <c r="H83" s="62"/>
      <c r="I83" s="16"/>
      <c r="J83" s="47"/>
      <c r="K83" s="47"/>
      <c r="L83" s="24"/>
      <c r="M83" s="24"/>
      <c r="N83" s="47"/>
      <c r="O83" s="47"/>
      <c r="P83" s="101"/>
      <c r="Q83" s="103"/>
    </row>
    <row r="84" spans="1:17" ht="12.75">
      <c r="A84" s="15"/>
      <c r="B84" s="27"/>
      <c r="C84" s="24"/>
      <c r="D84" s="42" t="s">
        <v>57</v>
      </c>
      <c r="E84" s="53"/>
      <c r="F84" s="22"/>
      <c r="G84" s="22"/>
      <c r="H84" s="54"/>
      <c r="I84" s="34">
        <v>3</v>
      </c>
      <c r="J84" s="200"/>
      <c r="K84" s="35">
        <f>J84*I84</f>
        <v>0</v>
      </c>
      <c r="L84" s="204"/>
      <c r="M84" s="37">
        <f>L84*I84</f>
        <v>0</v>
      </c>
      <c r="N84" s="206"/>
      <c r="O84" s="35">
        <f>N84*I84</f>
        <v>0</v>
      </c>
      <c r="P84" s="207"/>
      <c r="Q84" s="99">
        <f>P84*I84</f>
        <v>0</v>
      </c>
    </row>
    <row r="85" spans="1:17" ht="12.75">
      <c r="A85" s="15"/>
      <c r="B85" s="27"/>
      <c r="C85" s="53"/>
      <c r="D85" s="42" t="s">
        <v>157</v>
      </c>
      <c r="E85" s="53"/>
      <c r="F85" s="24"/>
      <c r="G85" s="24"/>
      <c r="H85" s="54"/>
      <c r="I85" s="41">
        <v>2</v>
      </c>
      <c r="J85" s="200"/>
      <c r="K85" s="35">
        <f>J85*I85</f>
        <v>0</v>
      </c>
      <c r="L85" s="205"/>
      <c r="M85" s="37">
        <f>L85*I85</f>
        <v>0</v>
      </c>
      <c r="N85" s="206"/>
      <c r="O85" s="35">
        <f>N85*I85</f>
        <v>0</v>
      </c>
      <c r="P85" s="207"/>
      <c r="Q85" s="99">
        <f>P85*I85</f>
        <v>0</v>
      </c>
    </row>
    <row r="86" spans="1:17" ht="12.75">
      <c r="A86" s="15"/>
      <c r="B86" s="27"/>
      <c r="C86" s="53"/>
      <c r="D86" s="42" t="s">
        <v>54</v>
      </c>
      <c r="E86" s="53"/>
      <c r="F86" s="24"/>
      <c r="G86" s="24"/>
      <c r="H86" s="54"/>
      <c r="I86" s="41">
        <v>1</v>
      </c>
      <c r="J86" s="200"/>
      <c r="K86" s="35">
        <f>J86*I86</f>
        <v>0</v>
      </c>
      <c r="L86" s="205"/>
      <c r="M86" s="37">
        <f>L86*I86</f>
        <v>0</v>
      </c>
      <c r="N86" s="206"/>
      <c r="O86" s="35">
        <f>N86*I86</f>
        <v>0</v>
      </c>
      <c r="P86" s="207"/>
      <c r="Q86" s="99">
        <f>P86*I86</f>
        <v>0</v>
      </c>
    </row>
    <row r="87" spans="1:17" ht="12.75">
      <c r="A87" s="15"/>
      <c r="B87" s="27"/>
      <c r="C87" s="24" t="s">
        <v>50</v>
      </c>
      <c r="D87" s="42" t="s">
        <v>164</v>
      </c>
      <c r="E87" s="53"/>
      <c r="F87" s="55"/>
      <c r="G87" s="55"/>
      <c r="H87" s="66"/>
      <c r="I87" s="68" t="s">
        <v>51</v>
      </c>
      <c r="J87" s="47"/>
      <c r="K87" s="47"/>
      <c r="L87" s="55"/>
      <c r="M87" s="55"/>
      <c r="N87" s="47"/>
      <c r="O87" s="47"/>
      <c r="P87" s="101"/>
      <c r="Q87" s="103"/>
    </row>
    <row r="88" spans="1:17" ht="12.75">
      <c r="A88" s="15"/>
      <c r="B88" s="27"/>
      <c r="C88" s="24"/>
      <c r="D88" s="42" t="s">
        <v>52</v>
      </c>
      <c r="E88" s="53"/>
      <c r="F88" s="24"/>
      <c r="G88" s="24"/>
      <c r="H88" s="62"/>
      <c r="I88" s="16"/>
      <c r="J88" s="44"/>
      <c r="K88" s="44"/>
      <c r="L88" s="24"/>
      <c r="M88" s="24"/>
      <c r="N88" s="44"/>
      <c r="O88" s="45"/>
      <c r="P88" s="101"/>
      <c r="Q88" s="100"/>
    </row>
    <row r="89" spans="1:17" ht="12.75">
      <c r="A89" s="15"/>
      <c r="B89" s="27"/>
      <c r="C89" s="24"/>
      <c r="D89" s="42" t="s">
        <v>53</v>
      </c>
      <c r="E89" s="53"/>
      <c r="F89" s="22"/>
      <c r="G89" s="22"/>
      <c r="H89" s="64"/>
      <c r="I89" s="121">
        <v>8</v>
      </c>
      <c r="J89" s="200"/>
      <c r="K89" s="35">
        <f aca="true" t="shared" si="8" ref="K89:K94">J89*I89</f>
        <v>0</v>
      </c>
      <c r="L89" s="204"/>
      <c r="M89" s="37">
        <f aca="true" t="shared" si="9" ref="M89:M94">L89*I89</f>
        <v>0</v>
      </c>
      <c r="N89" s="206"/>
      <c r="O89" s="35">
        <f aca="true" t="shared" si="10" ref="O89:O94">N89*I89</f>
        <v>0</v>
      </c>
      <c r="P89" s="207"/>
      <c r="Q89" s="99">
        <f aca="true" t="shared" si="11" ref="Q89:Q94">P89*I89</f>
        <v>0</v>
      </c>
    </row>
    <row r="90" spans="1:17" ht="12.75">
      <c r="A90" s="15"/>
      <c r="B90" s="27"/>
      <c r="C90" s="24"/>
      <c r="D90" s="42" t="s">
        <v>156</v>
      </c>
      <c r="E90" s="53"/>
      <c r="F90" s="55"/>
      <c r="G90" s="55"/>
      <c r="H90" s="54"/>
      <c r="I90" s="122">
        <v>5</v>
      </c>
      <c r="J90" s="200"/>
      <c r="K90" s="35">
        <f t="shared" si="8"/>
        <v>0</v>
      </c>
      <c r="L90" s="205"/>
      <c r="M90" s="37">
        <f t="shared" si="9"/>
        <v>0</v>
      </c>
      <c r="N90" s="206"/>
      <c r="O90" s="35">
        <f t="shared" si="10"/>
        <v>0</v>
      </c>
      <c r="P90" s="207"/>
      <c r="Q90" s="99">
        <f t="shared" si="11"/>
        <v>0</v>
      </c>
    </row>
    <row r="91" spans="1:17" ht="12.75">
      <c r="A91" s="15"/>
      <c r="B91" s="27"/>
      <c r="C91" s="24"/>
      <c r="D91" s="42" t="s">
        <v>54</v>
      </c>
      <c r="E91" s="53"/>
      <c r="F91" s="55"/>
      <c r="G91" s="55"/>
      <c r="H91" s="54"/>
      <c r="I91" s="122">
        <v>5</v>
      </c>
      <c r="J91" s="200"/>
      <c r="K91" s="35">
        <f t="shared" si="8"/>
        <v>0</v>
      </c>
      <c r="L91" s="205"/>
      <c r="M91" s="37">
        <f t="shared" si="9"/>
        <v>0</v>
      </c>
      <c r="N91" s="206"/>
      <c r="O91" s="35">
        <f t="shared" si="10"/>
        <v>0</v>
      </c>
      <c r="P91" s="207"/>
      <c r="Q91" s="99">
        <f t="shared" si="11"/>
        <v>0</v>
      </c>
    </row>
    <row r="92" spans="1:17" ht="12.75">
      <c r="A92" s="15"/>
      <c r="B92" s="27"/>
      <c r="C92" s="24"/>
      <c r="D92" s="42" t="s">
        <v>55</v>
      </c>
      <c r="E92" s="53"/>
      <c r="F92" s="55"/>
      <c r="G92" s="55"/>
      <c r="H92" s="54"/>
      <c r="I92" s="41">
        <v>5</v>
      </c>
      <c r="J92" s="200"/>
      <c r="K92" s="35">
        <f t="shared" si="8"/>
        <v>0</v>
      </c>
      <c r="L92" s="205"/>
      <c r="M92" s="37">
        <f t="shared" si="9"/>
        <v>0</v>
      </c>
      <c r="N92" s="206"/>
      <c r="O92" s="35">
        <f t="shared" si="10"/>
        <v>0</v>
      </c>
      <c r="P92" s="207"/>
      <c r="Q92" s="99">
        <f t="shared" si="11"/>
        <v>0</v>
      </c>
    </row>
    <row r="93" spans="1:17" ht="12.75">
      <c r="A93" s="15"/>
      <c r="B93" s="27"/>
      <c r="C93" s="24"/>
      <c r="D93" s="42" t="s">
        <v>144</v>
      </c>
      <c r="E93" s="53"/>
      <c r="F93" s="55"/>
      <c r="G93" s="55"/>
      <c r="H93" s="54"/>
      <c r="I93" s="123">
        <v>2</v>
      </c>
      <c r="J93" s="200"/>
      <c r="K93" s="35">
        <f t="shared" si="8"/>
        <v>0</v>
      </c>
      <c r="L93" s="209"/>
      <c r="M93" s="37">
        <f t="shared" si="9"/>
        <v>0</v>
      </c>
      <c r="N93" s="206"/>
      <c r="O93" s="35">
        <f t="shared" si="10"/>
        <v>0</v>
      </c>
      <c r="P93" s="207"/>
      <c r="Q93" s="99">
        <f t="shared" si="11"/>
        <v>0</v>
      </c>
    </row>
    <row r="94" spans="1:17" ht="12.75">
      <c r="A94" s="15"/>
      <c r="B94" s="27"/>
      <c r="C94" s="24"/>
      <c r="D94" s="42" t="s">
        <v>207</v>
      </c>
      <c r="E94" s="53"/>
      <c r="F94" s="55"/>
      <c r="G94" s="55"/>
      <c r="H94" s="54"/>
      <c r="I94" s="123">
        <v>3</v>
      </c>
      <c r="J94" s="200"/>
      <c r="K94" s="35">
        <f t="shared" si="8"/>
        <v>0</v>
      </c>
      <c r="L94" s="209"/>
      <c r="M94" s="37">
        <f t="shared" si="9"/>
        <v>0</v>
      </c>
      <c r="N94" s="206"/>
      <c r="O94" s="35">
        <f t="shared" si="10"/>
        <v>0</v>
      </c>
      <c r="P94" s="207"/>
      <c r="Q94" s="99">
        <f t="shared" si="11"/>
        <v>0</v>
      </c>
    </row>
    <row r="95" spans="1:17" ht="12.75">
      <c r="A95" s="15"/>
      <c r="B95" s="27"/>
      <c r="C95" s="24"/>
      <c r="D95" s="42" t="s">
        <v>56</v>
      </c>
      <c r="E95" s="53"/>
      <c r="F95" s="24"/>
      <c r="G95" s="24"/>
      <c r="H95" s="62"/>
      <c r="I95" s="16"/>
      <c r="J95" s="47"/>
      <c r="K95" s="47"/>
      <c r="L95" s="24"/>
      <c r="M95" s="24"/>
      <c r="N95" s="47"/>
      <c r="O95" s="47"/>
      <c r="P95" s="101"/>
      <c r="Q95" s="103"/>
    </row>
    <row r="96" spans="1:17" ht="12.75">
      <c r="A96" s="15"/>
      <c r="B96" s="27"/>
      <c r="C96" s="24"/>
      <c r="D96" s="42" t="s">
        <v>57</v>
      </c>
      <c r="E96" s="53"/>
      <c r="F96" s="22"/>
      <c r="G96" s="22"/>
      <c r="H96" s="54"/>
      <c r="I96" s="34">
        <v>3</v>
      </c>
      <c r="J96" s="200"/>
      <c r="K96" s="35">
        <f>J96*I96</f>
        <v>0</v>
      </c>
      <c r="L96" s="204"/>
      <c r="M96" s="37">
        <f>L96*I96</f>
        <v>0</v>
      </c>
      <c r="N96" s="206"/>
      <c r="O96" s="35">
        <f>N96*I96</f>
        <v>0</v>
      </c>
      <c r="P96" s="207"/>
      <c r="Q96" s="99">
        <f>P96*I96</f>
        <v>0</v>
      </c>
    </row>
    <row r="97" spans="1:17" ht="12.75">
      <c r="A97" s="15"/>
      <c r="B97" s="27"/>
      <c r="C97" s="53"/>
      <c r="D97" s="42" t="s">
        <v>157</v>
      </c>
      <c r="E97" s="53"/>
      <c r="F97" s="24"/>
      <c r="G97" s="24"/>
      <c r="H97" s="54"/>
      <c r="I97" s="41">
        <v>2</v>
      </c>
      <c r="J97" s="200"/>
      <c r="K97" s="35">
        <f>J97*I97</f>
        <v>0</v>
      </c>
      <c r="L97" s="205"/>
      <c r="M97" s="37">
        <f>L97*I97</f>
        <v>0</v>
      </c>
      <c r="N97" s="206"/>
      <c r="O97" s="35">
        <f>N97*I97</f>
        <v>0</v>
      </c>
      <c r="P97" s="207"/>
      <c r="Q97" s="99">
        <f>P97*I97</f>
        <v>0</v>
      </c>
    </row>
    <row r="98" spans="1:17" ht="12.75">
      <c r="A98" s="15"/>
      <c r="B98" s="27"/>
      <c r="C98" s="53"/>
      <c r="D98" s="42" t="s">
        <v>54</v>
      </c>
      <c r="E98" s="53"/>
      <c r="F98" s="24"/>
      <c r="G98" s="24"/>
      <c r="H98" s="54"/>
      <c r="I98" s="41">
        <v>1</v>
      </c>
      <c r="J98" s="200"/>
      <c r="K98" s="35">
        <f>J98*I98</f>
        <v>0</v>
      </c>
      <c r="L98" s="205"/>
      <c r="M98" s="37">
        <f>L98*I98</f>
        <v>0</v>
      </c>
      <c r="N98" s="206"/>
      <c r="O98" s="35">
        <f>N98*I98</f>
        <v>0</v>
      </c>
      <c r="P98" s="207"/>
      <c r="Q98" s="99">
        <f>P98*I98</f>
        <v>0</v>
      </c>
    </row>
    <row r="99" spans="1:17" ht="12.75">
      <c r="A99" s="15"/>
      <c r="B99" s="27"/>
      <c r="C99" s="24"/>
      <c r="D99" s="42" t="s">
        <v>58</v>
      </c>
      <c r="E99" s="53"/>
      <c r="F99" s="55"/>
      <c r="G99" s="55"/>
      <c r="H99" s="54"/>
      <c r="I99" s="41">
        <v>3</v>
      </c>
      <c r="J99" s="200"/>
      <c r="K99" s="35">
        <f>J99*I99</f>
        <v>0</v>
      </c>
      <c r="L99" s="205"/>
      <c r="M99" s="37">
        <f>L99*I99</f>
        <v>0</v>
      </c>
      <c r="N99" s="206"/>
      <c r="O99" s="35">
        <f>N99*I99</f>
        <v>0</v>
      </c>
      <c r="P99" s="207"/>
      <c r="Q99" s="99">
        <f>P99*I99</f>
        <v>0</v>
      </c>
    </row>
    <row r="100" spans="1:17" ht="12.75">
      <c r="A100" s="15"/>
      <c r="B100" s="27"/>
      <c r="C100" s="24"/>
      <c r="D100" s="42" t="s">
        <v>145</v>
      </c>
      <c r="E100" s="53"/>
      <c r="F100" s="55"/>
      <c r="G100" s="55"/>
      <c r="H100" s="54"/>
      <c r="I100" s="41">
        <v>1</v>
      </c>
      <c r="J100" s="200"/>
      <c r="K100" s="35">
        <f>J100*I100</f>
        <v>0</v>
      </c>
      <c r="L100" s="205"/>
      <c r="M100" s="37">
        <f>L100*I100</f>
        <v>0</v>
      </c>
      <c r="N100" s="206"/>
      <c r="O100" s="35">
        <f>N100*I100</f>
        <v>0</v>
      </c>
      <c r="P100" s="207"/>
      <c r="Q100" s="99">
        <f>P100*I100</f>
        <v>0</v>
      </c>
    </row>
    <row r="101" spans="1:17" ht="12.75">
      <c r="A101" s="15"/>
      <c r="B101" s="27"/>
      <c r="C101" s="24" t="s">
        <v>68</v>
      </c>
      <c r="D101" s="42" t="s">
        <v>152</v>
      </c>
      <c r="E101" s="53"/>
      <c r="F101" s="24"/>
      <c r="G101" s="24"/>
      <c r="H101" s="62"/>
      <c r="I101" s="16"/>
      <c r="J101" s="47"/>
      <c r="K101" s="47"/>
      <c r="L101" s="24"/>
      <c r="M101" s="24"/>
      <c r="N101" s="47"/>
      <c r="O101" s="47"/>
      <c r="P101" s="101"/>
      <c r="Q101" s="103"/>
    </row>
    <row r="102" spans="1:17" ht="12.75">
      <c r="A102" s="15"/>
      <c r="B102" s="27"/>
      <c r="C102" s="24"/>
      <c r="D102" s="42" t="s">
        <v>69</v>
      </c>
      <c r="E102" s="53"/>
      <c r="F102" s="24"/>
      <c r="G102" s="24"/>
      <c r="H102" s="54"/>
      <c r="I102" s="41">
        <v>5</v>
      </c>
      <c r="J102" s="200"/>
      <c r="K102" s="35">
        <f>J102*I102</f>
        <v>0</v>
      </c>
      <c r="L102" s="205"/>
      <c r="M102" s="37">
        <f>L102*I102</f>
        <v>0</v>
      </c>
      <c r="N102" s="206"/>
      <c r="O102" s="35">
        <f>N102*I102</f>
        <v>0</v>
      </c>
      <c r="P102" s="207"/>
      <c r="Q102" s="99">
        <f>P102*I102</f>
        <v>0</v>
      </c>
    </row>
    <row r="103" spans="1:17" ht="12.75">
      <c r="A103" s="15"/>
      <c r="B103" s="27"/>
      <c r="C103" s="24"/>
      <c r="D103" s="42" t="s">
        <v>226</v>
      </c>
      <c r="E103" s="53"/>
      <c r="F103" s="24"/>
      <c r="G103" s="24"/>
      <c r="H103" s="54"/>
      <c r="I103" s="41">
        <v>5</v>
      </c>
      <c r="J103" s="200"/>
      <c r="K103" s="35">
        <f>J103*I103</f>
        <v>0</v>
      </c>
      <c r="L103" s="205"/>
      <c r="M103" s="37">
        <f>L103*I103</f>
        <v>0</v>
      </c>
      <c r="N103" s="206"/>
      <c r="O103" s="35">
        <f>N103*I103</f>
        <v>0</v>
      </c>
      <c r="P103" s="207"/>
      <c r="Q103" s="99">
        <f>P103*I103</f>
        <v>0</v>
      </c>
    </row>
    <row r="104" spans="1:17" ht="12.75">
      <c r="A104" s="15"/>
      <c r="B104" s="27"/>
      <c r="C104" s="55"/>
      <c r="D104" s="56" t="s">
        <v>70</v>
      </c>
      <c r="E104" s="53"/>
      <c r="F104" s="24"/>
      <c r="G104" s="24"/>
      <c r="H104" s="54"/>
      <c r="I104" s="41">
        <v>2</v>
      </c>
      <c r="J104" s="200"/>
      <c r="K104" s="35">
        <f>J104*I104</f>
        <v>0</v>
      </c>
      <c r="L104" s="205"/>
      <c r="M104" s="37">
        <f>L104*I104</f>
        <v>0</v>
      </c>
      <c r="N104" s="206"/>
      <c r="O104" s="35">
        <f>N104*I104</f>
        <v>0</v>
      </c>
      <c r="P104" s="207"/>
      <c r="Q104" s="99">
        <f>P104*I104</f>
        <v>0</v>
      </c>
    </row>
    <row r="105" spans="1:17" ht="12.75">
      <c r="A105" s="15"/>
      <c r="B105" s="27"/>
      <c r="C105" s="55"/>
      <c r="D105" s="55" t="s">
        <v>225</v>
      </c>
      <c r="E105" s="55"/>
      <c r="F105" s="55"/>
      <c r="G105" s="55"/>
      <c r="H105" s="59"/>
      <c r="I105" s="286">
        <v>1</v>
      </c>
      <c r="J105" s="288"/>
      <c r="K105" s="254">
        <f>J105*I105</f>
        <v>0</v>
      </c>
      <c r="L105" s="248"/>
      <c r="M105" s="250">
        <f>L105*I105</f>
        <v>0</v>
      </c>
      <c r="N105" s="252"/>
      <c r="O105" s="270">
        <f>N105*I105</f>
        <v>0</v>
      </c>
      <c r="P105" s="261"/>
      <c r="Q105" s="263">
        <f>P105*I105</f>
        <v>0</v>
      </c>
    </row>
    <row r="106" spans="1:17" ht="12.75">
      <c r="A106" s="15"/>
      <c r="B106" s="27"/>
      <c r="C106" s="22"/>
      <c r="D106" s="22" t="s">
        <v>71</v>
      </c>
      <c r="E106" s="22"/>
      <c r="F106" s="22"/>
      <c r="G106" s="22"/>
      <c r="H106" s="64"/>
      <c r="I106" s="287"/>
      <c r="J106" s="289"/>
      <c r="K106" s="255"/>
      <c r="L106" s="249"/>
      <c r="M106" s="251"/>
      <c r="N106" s="253"/>
      <c r="O106" s="271"/>
      <c r="P106" s="262"/>
      <c r="Q106" s="264"/>
    </row>
    <row r="107" spans="1:17" ht="12.75">
      <c r="A107" s="15"/>
      <c r="B107" s="17"/>
      <c r="C107" s="53" t="s">
        <v>7</v>
      </c>
      <c r="D107" s="36" t="s">
        <v>252</v>
      </c>
      <c r="E107" s="63"/>
      <c r="F107" s="22"/>
      <c r="G107" s="24"/>
      <c r="H107" s="62"/>
      <c r="I107" s="16"/>
      <c r="J107" s="47"/>
      <c r="K107" s="47"/>
      <c r="L107" s="24"/>
      <c r="M107" s="24"/>
      <c r="N107" s="47"/>
      <c r="O107" s="47"/>
      <c r="P107" s="101"/>
      <c r="Q107" s="103"/>
    </row>
    <row r="108" spans="1:17" ht="12.75">
      <c r="A108" s="15"/>
      <c r="B108" s="17"/>
      <c r="C108" s="53"/>
      <c r="D108" s="42" t="s">
        <v>253</v>
      </c>
      <c r="E108" s="53"/>
      <c r="F108" s="58"/>
      <c r="G108" s="58"/>
      <c r="H108" s="64"/>
      <c r="I108" s="34">
        <v>1</v>
      </c>
      <c r="J108" s="200"/>
      <c r="K108" s="35">
        <f>J108*I108</f>
        <v>0</v>
      </c>
      <c r="L108" s="204"/>
      <c r="M108" s="37">
        <f>L108*I108</f>
        <v>0</v>
      </c>
      <c r="N108" s="206"/>
      <c r="O108" s="35">
        <f>N108*I108</f>
        <v>0</v>
      </c>
      <c r="P108" s="207"/>
      <c r="Q108" s="99">
        <f>P108*I108</f>
        <v>0</v>
      </c>
    </row>
    <row r="109" spans="1:17" ht="12.75">
      <c r="A109" s="15"/>
      <c r="B109" s="17"/>
      <c r="C109" s="57"/>
      <c r="D109" s="56" t="s">
        <v>227</v>
      </c>
      <c r="E109" s="57"/>
      <c r="F109" s="55"/>
      <c r="G109" s="55"/>
      <c r="H109" s="59"/>
      <c r="I109" s="60">
        <v>5</v>
      </c>
      <c r="J109" s="201"/>
      <c r="K109" s="35">
        <f>J109*I109</f>
        <v>0</v>
      </c>
      <c r="L109" s="209"/>
      <c r="M109" s="37">
        <f>L109*I109</f>
        <v>0</v>
      </c>
      <c r="N109" s="210"/>
      <c r="O109" s="35">
        <f>N109*I109</f>
        <v>0</v>
      </c>
      <c r="P109" s="211"/>
      <c r="Q109" s="99">
        <f>P109*I109</f>
        <v>0</v>
      </c>
    </row>
    <row r="110" spans="1:17" ht="12.75">
      <c r="A110" s="15"/>
      <c r="B110" s="17"/>
      <c r="C110" s="53"/>
      <c r="D110" s="24" t="s">
        <v>178</v>
      </c>
      <c r="E110" s="24"/>
      <c r="F110" s="24"/>
      <c r="G110" s="24"/>
      <c r="H110" s="62"/>
      <c r="I110" s="16"/>
      <c r="J110" s="44"/>
      <c r="K110" s="44"/>
      <c r="L110" s="24"/>
      <c r="M110" s="24"/>
      <c r="N110" s="44"/>
      <c r="O110" s="44"/>
      <c r="P110" s="101"/>
      <c r="Q110" s="100"/>
    </row>
    <row r="111" spans="1:17" ht="12.75">
      <c r="A111" s="15"/>
      <c r="B111" s="17"/>
      <c r="C111" s="63"/>
      <c r="D111" s="22" t="s">
        <v>228</v>
      </c>
      <c r="E111" s="22"/>
      <c r="F111" s="22"/>
      <c r="G111" s="22"/>
      <c r="H111" s="155"/>
      <c r="I111" s="153"/>
      <c r="J111" s="156"/>
      <c r="K111" s="156"/>
      <c r="L111" s="22"/>
      <c r="M111" s="22"/>
      <c r="N111" s="156"/>
      <c r="O111" s="156"/>
      <c r="P111" s="157"/>
      <c r="Q111" s="158"/>
    </row>
    <row r="112" spans="1:17" ht="12.75">
      <c r="A112" s="15"/>
      <c r="B112" s="17"/>
      <c r="C112" s="63"/>
      <c r="D112" s="36" t="s">
        <v>229</v>
      </c>
      <c r="E112" s="63"/>
      <c r="F112" s="22"/>
      <c r="G112" s="22"/>
      <c r="H112" s="64"/>
      <c r="I112" s="121">
        <v>10</v>
      </c>
      <c r="J112" s="202"/>
      <c r="K112" s="35">
        <f>J112*I112</f>
        <v>0</v>
      </c>
      <c r="L112" s="204"/>
      <c r="M112" s="37">
        <f>L112*I112</f>
        <v>0</v>
      </c>
      <c r="N112" s="212"/>
      <c r="O112" s="150">
        <f>N112*I112</f>
        <v>0</v>
      </c>
      <c r="P112" s="213"/>
      <c r="Q112" s="152">
        <f>P112*I112</f>
        <v>0</v>
      </c>
    </row>
    <row r="113" spans="1:17" ht="12.75">
      <c r="A113" s="15"/>
      <c r="B113" s="17"/>
      <c r="C113" s="57"/>
      <c r="D113" s="56" t="s">
        <v>230</v>
      </c>
      <c r="E113" s="57"/>
      <c r="F113" s="55"/>
      <c r="G113" s="55"/>
      <c r="H113" s="59"/>
      <c r="I113" s="41">
        <v>3</v>
      </c>
      <c r="J113" s="200"/>
      <c r="K113" s="35">
        <f>J113*I113</f>
        <v>0</v>
      </c>
      <c r="L113" s="205"/>
      <c r="M113" s="37">
        <f>L113*I113</f>
        <v>0</v>
      </c>
      <c r="N113" s="206"/>
      <c r="O113" s="150">
        <f>N113*I113</f>
        <v>0</v>
      </c>
      <c r="P113" s="207"/>
      <c r="Q113" s="152">
        <f>P113*I113</f>
        <v>0</v>
      </c>
    </row>
    <row r="114" spans="1:17" ht="12.75">
      <c r="A114" s="15"/>
      <c r="B114" s="17"/>
      <c r="C114" s="57"/>
      <c r="D114" s="55" t="s">
        <v>254</v>
      </c>
      <c r="E114" s="55"/>
      <c r="F114" s="55"/>
      <c r="G114" s="55"/>
      <c r="H114" s="59"/>
      <c r="I114" s="290">
        <v>1</v>
      </c>
      <c r="J114" s="292"/>
      <c r="K114" s="254">
        <f>J114*I114</f>
        <v>0</v>
      </c>
      <c r="L114" s="248"/>
      <c r="M114" s="250">
        <f>L114*I114</f>
        <v>0</v>
      </c>
      <c r="N114" s="252"/>
      <c r="O114" s="254">
        <f>N114*I114</f>
        <v>0</v>
      </c>
      <c r="P114" s="261"/>
      <c r="Q114" s="268">
        <f>P114*I114</f>
        <v>0</v>
      </c>
    </row>
    <row r="115" spans="1:17" ht="11.25" customHeight="1">
      <c r="A115" s="15"/>
      <c r="B115" s="17"/>
      <c r="C115" s="63"/>
      <c r="D115" s="22"/>
      <c r="E115" s="22" t="s">
        <v>237</v>
      </c>
      <c r="F115" s="22"/>
      <c r="G115" s="22"/>
      <c r="H115" s="64"/>
      <c r="I115" s="291"/>
      <c r="J115" s="293"/>
      <c r="K115" s="255"/>
      <c r="L115" s="249"/>
      <c r="M115" s="251"/>
      <c r="N115" s="253"/>
      <c r="O115" s="255"/>
      <c r="P115" s="262"/>
      <c r="Q115" s="269"/>
    </row>
    <row r="116" spans="1:17" ht="12.75">
      <c r="A116" s="15"/>
      <c r="B116" s="17"/>
      <c r="C116" s="63"/>
      <c r="D116" s="22" t="s">
        <v>238</v>
      </c>
      <c r="E116" s="22"/>
      <c r="F116" s="22"/>
      <c r="G116" s="22"/>
      <c r="H116" s="155"/>
      <c r="I116" s="159"/>
      <c r="J116" s="71"/>
      <c r="K116" s="71"/>
      <c r="L116" s="24"/>
      <c r="M116" s="24"/>
      <c r="N116" s="44"/>
      <c r="O116" s="44"/>
      <c r="P116" s="101"/>
      <c r="Q116" s="100"/>
    </row>
    <row r="117" spans="1:17" ht="12.75">
      <c r="A117" s="15"/>
      <c r="B117" s="17"/>
      <c r="C117" s="57"/>
      <c r="D117" s="56" t="s">
        <v>239</v>
      </c>
      <c r="E117" s="55"/>
      <c r="F117" s="55"/>
      <c r="G117" s="55"/>
      <c r="H117" s="59"/>
      <c r="I117" s="60">
        <v>10</v>
      </c>
      <c r="J117" s="201"/>
      <c r="K117" s="35">
        <f>J117*I117</f>
        <v>0</v>
      </c>
      <c r="L117" s="209"/>
      <c r="M117" s="61">
        <f>L117*I117</f>
        <v>0</v>
      </c>
      <c r="N117" s="210"/>
      <c r="O117" s="149">
        <f>N117*I117</f>
        <v>0</v>
      </c>
      <c r="P117" s="211"/>
      <c r="Q117" s="151">
        <f>P117*I117</f>
        <v>0</v>
      </c>
    </row>
    <row r="118" spans="1:17" ht="12.75">
      <c r="A118" s="15"/>
      <c r="B118" s="17"/>
      <c r="C118" s="53" t="s">
        <v>231</v>
      </c>
      <c r="D118" s="184" t="s">
        <v>232</v>
      </c>
      <c r="E118" s="24"/>
      <c r="F118" s="24"/>
      <c r="G118" s="24"/>
      <c r="H118" s="62"/>
      <c r="I118" s="154"/>
      <c r="J118" s="44"/>
      <c r="K118" s="44"/>
      <c r="L118" s="24"/>
      <c r="M118" s="24"/>
      <c r="N118" s="44"/>
      <c r="O118" s="44"/>
      <c r="P118" s="101"/>
      <c r="Q118" s="100"/>
    </row>
    <row r="119" spans="1:17" ht="12.75">
      <c r="A119" s="15"/>
      <c r="B119" s="17"/>
      <c r="C119" s="53"/>
      <c r="D119" s="24" t="s">
        <v>240</v>
      </c>
      <c r="E119" s="24"/>
      <c r="F119" s="24"/>
      <c r="G119" s="24"/>
      <c r="H119" s="54"/>
      <c r="I119" s="41">
        <v>3</v>
      </c>
      <c r="J119" s="200"/>
      <c r="K119" s="35">
        <f>J119*I119</f>
        <v>0</v>
      </c>
      <c r="L119" s="208"/>
      <c r="M119" s="43">
        <f>L119*I119</f>
        <v>0</v>
      </c>
      <c r="N119" s="206"/>
      <c r="O119" s="35">
        <f>N119*I119</f>
        <v>0</v>
      </c>
      <c r="P119" s="207"/>
      <c r="Q119" s="99">
        <f>P119*I119</f>
        <v>0</v>
      </c>
    </row>
    <row r="120" spans="1:17" ht="12.75">
      <c r="A120" s="15"/>
      <c r="B120" s="17"/>
      <c r="C120" s="53"/>
      <c r="D120" s="24" t="s">
        <v>233</v>
      </c>
      <c r="E120" s="24"/>
      <c r="F120" s="24"/>
      <c r="G120" s="24"/>
      <c r="H120" s="54"/>
      <c r="I120" s="41">
        <v>3</v>
      </c>
      <c r="J120" s="200"/>
      <c r="K120" s="35">
        <f>J120*I120</f>
        <v>0</v>
      </c>
      <c r="L120" s="208"/>
      <c r="M120" s="43">
        <f>L120*I120</f>
        <v>0</v>
      </c>
      <c r="N120" s="206"/>
      <c r="O120" s="35">
        <f>N120*I120</f>
        <v>0</v>
      </c>
      <c r="P120" s="207"/>
      <c r="Q120" s="99">
        <f>P120*I120</f>
        <v>0</v>
      </c>
    </row>
    <row r="121" spans="1:17" ht="12.75">
      <c r="A121" s="15"/>
      <c r="B121" s="17"/>
      <c r="C121" s="53"/>
      <c r="D121" s="185" t="s">
        <v>234</v>
      </c>
      <c r="E121" s="53"/>
      <c r="F121" s="24"/>
      <c r="G121" s="24"/>
      <c r="H121" s="54"/>
      <c r="I121" s="122">
        <v>3</v>
      </c>
      <c r="J121" s="200"/>
      <c r="K121" s="35">
        <f>J121*I121</f>
        <v>0</v>
      </c>
      <c r="L121" s="208"/>
      <c r="M121" s="43">
        <f>L121*I121</f>
        <v>0</v>
      </c>
      <c r="N121" s="206"/>
      <c r="O121" s="35">
        <f>N121*I121</f>
        <v>0</v>
      </c>
      <c r="P121" s="207"/>
      <c r="Q121" s="99">
        <f>P121*I121</f>
        <v>0</v>
      </c>
    </row>
    <row r="122" spans="1:17" ht="15" customHeight="1">
      <c r="A122" s="15"/>
      <c r="B122" s="15"/>
      <c r="C122" s="283" t="s">
        <v>59</v>
      </c>
      <c r="D122" s="284"/>
      <c r="E122" s="284"/>
      <c r="F122" s="284"/>
      <c r="G122" s="284"/>
      <c r="H122" s="284"/>
      <c r="I122" s="285"/>
      <c r="J122" s="216">
        <f aca="true" t="shared" si="12" ref="J122:Q122">SUM(J119:J121,J51:J55,J57:J60,J62:J68,J70:J76,J79:J82,J84:J86,J89:J94,J96:J100,J102:J106,J108:J109,J112:J115,J117)</f>
        <v>0</v>
      </c>
      <c r="K122" s="214">
        <f t="shared" si="12"/>
        <v>0</v>
      </c>
      <c r="L122" s="222">
        <f t="shared" si="12"/>
        <v>0</v>
      </c>
      <c r="M122" s="217">
        <f t="shared" si="12"/>
        <v>0</v>
      </c>
      <c r="N122" s="35">
        <f t="shared" si="12"/>
        <v>0</v>
      </c>
      <c r="O122" s="215">
        <f t="shared" si="12"/>
        <v>0</v>
      </c>
      <c r="P122" s="99">
        <f t="shared" si="12"/>
        <v>0</v>
      </c>
      <c r="Q122" s="218">
        <f t="shared" si="12"/>
        <v>0</v>
      </c>
    </row>
    <row r="123" spans="1:17" ht="12.75">
      <c r="A123" s="1"/>
      <c r="B123" s="2"/>
      <c r="C123" s="1"/>
      <c r="D123" s="3"/>
      <c r="E123" s="3"/>
      <c r="F123" s="3"/>
      <c r="G123" s="3"/>
      <c r="H123" s="69"/>
      <c r="I123" s="70"/>
      <c r="J123" s="1"/>
      <c r="K123" s="1"/>
      <c r="L123" s="1"/>
      <c r="M123" s="1"/>
      <c r="N123" s="1"/>
      <c r="O123" s="1"/>
      <c r="P123" s="83"/>
      <c r="Q123" s="83"/>
    </row>
    <row r="124" spans="1:17" ht="12.75">
      <c r="A124" s="1"/>
      <c r="B124" s="2"/>
      <c r="C124" s="1"/>
      <c r="D124" s="3"/>
      <c r="E124" s="3"/>
      <c r="F124" s="3"/>
      <c r="G124" s="3"/>
      <c r="H124" s="69"/>
      <c r="I124" s="1"/>
      <c r="J124" s="1"/>
      <c r="K124" s="1"/>
      <c r="L124" s="247" t="s">
        <v>26</v>
      </c>
      <c r="M124" s="247"/>
      <c r="N124" s="247" t="s">
        <v>26</v>
      </c>
      <c r="O124" s="247"/>
      <c r="P124" s="247" t="s">
        <v>154</v>
      </c>
      <c r="Q124" s="247"/>
    </row>
    <row r="125" spans="1:17" ht="12.75">
      <c r="A125" s="1"/>
      <c r="B125" s="25" t="s">
        <v>60</v>
      </c>
      <c r="C125" s="124" t="s">
        <v>208</v>
      </c>
      <c r="D125" s="116"/>
      <c r="E125" s="116"/>
      <c r="F125" s="116"/>
      <c r="G125" s="3"/>
      <c r="H125" s="1"/>
      <c r="I125" s="11"/>
      <c r="J125" s="247" t="s">
        <v>22</v>
      </c>
      <c r="K125" s="247"/>
      <c r="L125" s="258" t="s">
        <v>29</v>
      </c>
      <c r="M125" s="258"/>
      <c r="N125" s="258" t="s">
        <v>30</v>
      </c>
      <c r="O125" s="258"/>
      <c r="P125" s="258" t="s">
        <v>155</v>
      </c>
      <c r="Q125" s="258"/>
    </row>
    <row r="126" spans="1:17" ht="12.75">
      <c r="A126" s="1"/>
      <c r="B126" s="2"/>
      <c r="C126" s="1"/>
      <c r="D126" s="10"/>
      <c r="E126" s="10"/>
      <c r="F126" s="10"/>
      <c r="G126" s="10"/>
      <c r="H126" s="11"/>
      <c r="I126" s="12" t="s">
        <v>31</v>
      </c>
      <c r="J126" s="12" t="s">
        <v>32</v>
      </c>
      <c r="K126" s="12" t="s">
        <v>33</v>
      </c>
      <c r="L126" s="12" t="s">
        <v>32</v>
      </c>
      <c r="M126" s="12" t="s">
        <v>33</v>
      </c>
      <c r="N126" s="12" t="s">
        <v>32</v>
      </c>
      <c r="O126" s="12" t="s">
        <v>33</v>
      </c>
      <c r="P126" s="88" t="s">
        <v>32</v>
      </c>
      <c r="Q126" s="88" t="s">
        <v>33</v>
      </c>
    </row>
    <row r="127" spans="1:17" ht="12.75">
      <c r="A127" s="15"/>
      <c r="B127" s="17"/>
      <c r="C127" s="53" t="s">
        <v>12</v>
      </c>
      <c r="D127" s="42" t="s">
        <v>241</v>
      </c>
      <c r="E127" s="53"/>
      <c r="F127" s="55"/>
      <c r="G127" s="55"/>
      <c r="H127" s="56"/>
      <c r="I127" s="60">
        <v>3</v>
      </c>
      <c r="J127" s="200"/>
      <c r="K127" s="35">
        <f>J127*I127</f>
        <v>0</v>
      </c>
      <c r="L127" s="209"/>
      <c r="M127" s="61">
        <f>L127*I127</f>
        <v>0</v>
      </c>
      <c r="N127" s="206"/>
      <c r="O127" s="35">
        <f>N127*I127</f>
        <v>0</v>
      </c>
      <c r="P127" s="207"/>
      <c r="Q127" s="99">
        <f>P127*I127</f>
        <v>0</v>
      </c>
    </row>
    <row r="128" spans="1:17" ht="12.75">
      <c r="A128" s="15"/>
      <c r="B128" s="17"/>
      <c r="C128" s="53" t="s">
        <v>40</v>
      </c>
      <c r="D128" s="42" t="s">
        <v>250</v>
      </c>
      <c r="E128" s="53"/>
      <c r="F128" s="24"/>
      <c r="G128" s="24"/>
      <c r="H128" s="24"/>
      <c r="I128" s="154"/>
      <c r="J128" s="44"/>
      <c r="K128" s="44"/>
      <c r="L128" s="24"/>
      <c r="M128" s="24"/>
      <c r="N128" s="44"/>
      <c r="O128" s="44"/>
      <c r="P128" s="101"/>
      <c r="Q128" s="100"/>
    </row>
    <row r="129" spans="1:17" ht="12.75">
      <c r="A129" s="15"/>
      <c r="B129" s="17"/>
      <c r="C129" s="63"/>
      <c r="D129" s="48" t="s">
        <v>146</v>
      </c>
      <c r="E129" s="49"/>
      <c r="F129" s="50"/>
      <c r="G129" s="50"/>
      <c r="H129" s="51"/>
      <c r="I129" s="60">
        <v>3</v>
      </c>
      <c r="J129" s="200"/>
      <c r="K129" s="35">
        <f>J129*I129</f>
        <v>0</v>
      </c>
      <c r="L129" s="209"/>
      <c r="M129" s="61">
        <f>L129*I129</f>
        <v>0</v>
      </c>
      <c r="N129" s="206"/>
      <c r="O129" s="35">
        <f>N129*I129</f>
        <v>0</v>
      </c>
      <c r="P129" s="207"/>
      <c r="Q129" s="99">
        <f>P129*I129</f>
        <v>0</v>
      </c>
    </row>
    <row r="130" spans="1:17" ht="12.75">
      <c r="A130" s="15"/>
      <c r="B130" s="17"/>
      <c r="C130" s="53"/>
      <c r="D130" s="42" t="s">
        <v>147</v>
      </c>
      <c r="E130" s="53"/>
      <c r="F130" s="24"/>
      <c r="G130" s="24"/>
      <c r="H130" s="54"/>
      <c r="I130" s="60">
        <v>4</v>
      </c>
      <c r="J130" s="200"/>
      <c r="K130" s="35">
        <f>J130*I130</f>
        <v>0</v>
      </c>
      <c r="L130" s="209"/>
      <c r="M130" s="61">
        <f>L130*I130</f>
        <v>0</v>
      </c>
      <c r="N130" s="206"/>
      <c r="O130" s="35">
        <f>N130*I130</f>
        <v>0</v>
      </c>
      <c r="P130" s="207"/>
      <c r="Q130" s="99">
        <f>P130*I130</f>
        <v>0</v>
      </c>
    </row>
    <row r="131" spans="1:17" ht="12.75">
      <c r="A131" s="15"/>
      <c r="B131" s="17"/>
      <c r="C131" s="53"/>
      <c r="D131" s="42" t="s">
        <v>148</v>
      </c>
      <c r="E131" s="53"/>
      <c r="F131" s="22"/>
      <c r="G131" s="22"/>
      <c r="H131" s="54"/>
      <c r="I131" s="60">
        <v>2</v>
      </c>
      <c r="J131" s="200"/>
      <c r="K131" s="35">
        <f>J131*I131</f>
        <v>0</v>
      </c>
      <c r="L131" s="209"/>
      <c r="M131" s="61">
        <f>L131*I131</f>
        <v>0</v>
      </c>
      <c r="N131" s="206"/>
      <c r="O131" s="35">
        <f>N131*I131</f>
        <v>0</v>
      </c>
      <c r="P131" s="207"/>
      <c r="Q131" s="99">
        <f>P131*I131</f>
        <v>0</v>
      </c>
    </row>
    <row r="132" spans="1:17" ht="12.75">
      <c r="A132" s="15"/>
      <c r="B132" s="27"/>
      <c r="C132" s="53" t="s">
        <v>45</v>
      </c>
      <c r="D132" s="42" t="s">
        <v>61</v>
      </c>
      <c r="E132" s="53"/>
      <c r="F132" s="24"/>
      <c r="G132" s="24"/>
      <c r="H132" s="24"/>
      <c r="I132" s="67">
        <v>3</v>
      </c>
      <c r="J132" s="203"/>
      <c r="K132" s="35">
        <f>J132*I132</f>
        <v>0</v>
      </c>
      <c r="L132" s="223"/>
      <c r="M132" s="61">
        <f>L132*I132</f>
        <v>0</v>
      </c>
      <c r="N132" s="225"/>
      <c r="O132" s="35">
        <f>N132*I132</f>
        <v>0</v>
      </c>
      <c r="P132" s="226"/>
      <c r="Q132" s="99">
        <f>P132*I132</f>
        <v>0</v>
      </c>
    </row>
    <row r="133" spans="1:17" ht="12.75">
      <c r="A133" s="15"/>
      <c r="B133" s="27"/>
      <c r="C133" s="53"/>
      <c r="D133" s="42" t="s">
        <v>149</v>
      </c>
      <c r="E133" s="53"/>
      <c r="F133" s="22"/>
      <c r="G133" s="22"/>
      <c r="H133" s="42"/>
      <c r="I133" s="67">
        <v>4</v>
      </c>
      <c r="J133" s="203"/>
      <c r="K133" s="35">
        <f>J133*I133</f>
        <v>0</v>
      </c>
      <c r="L133" s="224"/>
      <c r="M133" s="61">
        <f>L133*I133</f>
        <v>0</v>
      </c>
      <c r="N133" s="225"/>
      <c r="O133" s="35">
        <f>N133*I133</f>
        <v>0</v>
      </c>
      <c r="P133" s="226"/>
      <c r="Q133" s="99">
        <f>P133*I133</f>
        <v>0</v>
      </c>
    </row>
    <row r="134" spans="1:17" ht="12.75">
      <c r="A134" s="15"/>
      <c r="B134" s="27"/>
      <c r="C134" s="24" t="s">
        <v>47</v>
      </c>
      <c r="D134" s="42" t="s">
        <v>62</v>
      </c>
      <c r="E134" s="53"/>
      <c r="F134" s="55"/>
      <c r="G134" s="55"/>
      <c r="H134" s="62"/>
      <c r="I134" s="16"/>
      <c r="J134" s="71"/>
      <c r="K134" s="71"/>
      <c r="L134" s="24"/>
      <c r="M134" s="24"/>
      <c r="N134" s="71"/>
      <c r="O134" s="71"/>
      <c r="P134" s="101"/>
      <c r="Q134" s="104"/>
    </row>
    <row r="135" spans="1:17" ht="12.75">
      <c r="A135" s="15"/>
      <c r="B135" s="27"/>
      <c r="C135" s="53"/>
      <c r="D135" s="42" t="s">
        <v>63</v>
      </c>
      <c r="E135" s="53"/>
      <c r="F135" s="24"/>
      <c r="G135" s="24"/>
      <c r="H135" s="54"/>
      <c r="I135" s="34">
        <v>6</v>
      </c>
      <c r="J135" s="200"/>
      <c r="K135" s="35">
        <f>J135*I135</f>
        <v>0</v>
      </c>
      <c r="L135" s="204"/>
      <c r="M135" s="37">
        <f>L135*I135</f>
        <v>0</v>
      </c>
      <c r="N135" s="206"/>
      <c r="O135" s="35">
        <f>N135*I135</f>
        <v>0</v>
      </c>
      <c r="P135" s="207"/>
      <c r="Q135" s="99">
        <f>P135*I135</f>
        <v>0</v>
      </c>
    </row>
    <row r="136" spans="1:17" ht="12.75">
      <c r="A136" s="15"/>
      <c r="B136" s="27"/>
      <c r="C136" s="53"/>
      <c r="D136" s="42" t="s">
        <v>64</v>
      </c>
      <c r="E136" s="53"/>
      <c r="F136" s="24"/>
      <c r="G136" s="24"/>
      <c r="H136" s="54"/>
      <c r="I136" s="41">
        <v>1</v>
      </c>
      <c r="J136" s="200"/>
      <c r="K136" s="35">
        <f>J136*I136</f>
        <v>0</v>
      </c>
      <c r="L136" s="205"/>
      <c r="M136" s="37">
        <f>L136*I136</f>
        <v>0</v>
      </c>
      <c r="N136" s="206"/>
      <c r="O136" s="35">
        <f>N136*I136</f>
        <v>0</v>
      </c>
      <c r="P136" s="207"/>
      <c r="Q136" s="99">
        <f>P136*I136</f>
        <v>0</v>
      </c>
    </row>
    <row r="137" spans="1:17" ht="12.75">
      <c r="A137" s="15"/>
      <c r="B137" s="27"/>
      <c r="C137" s="24" t="s">
        <v>48</v>
      </c>
      <c r="D137" s="42" t="s">
        <v>65</v>
      </c>
      <c r="E137" s="53"/>
      <c r="F137" s="55"/>
      <c r="G137" s="55"/>
      <c r="H137" s="59"/>
      <c r="I137" s="60">
        <v>2</v>
      </c>
      <c r="J137" s="200"/>
      <c r="K137" s="35">
        <f>J137*I137</f>
        <v>0</v>
      </c>
      <c r="L137" s="209"/>
      <c r="M137" s="37">
        <f>L137*I137</f>
        <v>0</v>
      </c>
      <c r="N137" s="206"/>
      <c r="O137" s="35">
        <f>N137*I137</f>
        <v>0</v>
      </c>
      <c r="P137" s="207"/>
      <c r="Q137" s="99">
        <f>P137*I137</f>
        <v>0</v>
      </c>
    </row>
    <row r="138" spans="1:17" ht="12.75">
      <c r="A138" s="15"/>
      <c r="B138" s="27"/>
      <c r="C138" s="53" t="s">
        <v>49</v>
      </c>
      <c r="D138" s="42" t="s">
        <v>66</v>
      </c>
      <c r="E138" s="53"/>
      <c r="F138" s="24"/>
      <c r="G138" s="24"/>
      <c r="H138" s="62"/>
      <c r="I138" s="16" t="s">
        <v>51</v>
      </c>
      <c r="J138" s="44"/>
      <c r="K138" s="44"/>
      <c r="L138" s="24"/>
      <c r="M138" s="24"/>
      <c r="N138" s="44"/>
      <c r="O138" s="44"/>
      <c r="P138" s="101"/>
      <c r="Q138" s="100"/>
    </row>
    <row r="139" spans="1:17" ht="12.75">
      <c r="A139" s="15"/>
      <c r="B139" s="27"/>
      <c r="C139" s="53"/>
      <c r="D139" s="42" t="s">
        <v>236</v>
      </c>
      <c r="E139" s="53"/>
      <c r="F139" s="24"/>
      <c r="G139" s="24"/>
      <c r="H139" s="54"/>
      <c r="I139" s="41">
        <v>4</v>
      </c>
      <c r="J139" s="200"/>
      <c r="K139" s="35">
        <f aca="true" t="shared" si="13" ref="K139:K147">J139*I139</f>
        <v>0</v>
      </c>
      <c r="L139" s="205"/>
      <c r="M139" s="43">
        <f>L139*I139</f>
        <v>0</v>
      </c>
      <c r="N139" s="206"/>
      <c r="O139" s="35">
        <f>N139*I139</f>
        <v>0</v>
      </c>
      <c r="P139" s="207"/>
      <c r="Q139" s="99">
        <f>P139*I139</f>
        <v>0</v>
      </c>
    </row>
    <row r="140" spans="1:17" ht="12.75">
      <c r="A140" s="15"/>
      <c r="B140" s="27"/>
      <c r="C140" s="53"/>
      <c r="D140" s="42" t="s">
        <v>205</v>
      </c>
      <c r="E140" s="53"/>
      <c r="F140" s="24"/>
      <c r="G140" s="24"/>
      <c r="H140" s="54"/>
      <c r="I140" s="41">
        <v>3</v>
      </c>
      <c r="J140" s="200"/>
      <c r="K140" s="35">
        <f t="shared" si="13"/>
        <v>0</v>
      </c>
      <c r="L140" s="205"/>
      <c r="M140" s="43">
        <f aca="true" t="shared" si="14" ref="M140:M147">L140*I140</f>
        <v>0</v>
      </c>
      <c r="N140" s="206"/>
      <c r="O140" s="35">
        <f aca="true" t="shared" si="15" ref="O140:O147">N140*I140</f>
        <v>0</v>
      </c>
      <c r="P140" s="207"/>
      <c r="Q140" s="99">
        <f aca="true" t="shared" si="16" ref="Q140:Q147">P140*I140</f>
        <v>0</v>
      </c>
    </row>
    <row r="141" spans="1:17" ht="12.75">
      <c r="A141" s="15"/>
      <c r="B141" s="27"/>
      <c r="C141" s="53"/>
      <c r="D141" s="42" t="s">
        <v>235</v>
      </c>
      <c r="E141" s="53"/>
      <c r="F141" s="24"/>
      <c r="G141" s="24"/>
      <c r="H141" s="54"/>
      <c r="I141" s="41">
        <v>2</v>
      </c>
      <c r="J141" s="200"/>
      <c r="K141" s="35">
        <f t="shared" si="13"/>
        <v>0</v>
      </c>
      <c r="L141" s="205"/>
      <c r="M141" s="43">
        <f t="shared" si="14"/>
        <v>0</v>
      </c>
      <c r="N141" s="206"/>
      <c r="O141" s="35">
        <f t="shared" si="15"/>
        <v>0</v>
      </c>
      <c r="P141" s="207"/>
      <c r="Q141" s="99">
        <f t="shared" si="16"/>
        <v>0</v>
      </c>
    </row>
    <row r="142" spans="1:17" ht="12.75">
      <c r="A142" s="15"/>
      <c r="B142" s="27"/>
      <c r="C142" s="53" t="s">
        <v>50</v>
      </c>
      <c r="D142" s="42" t="s">
        <v>158</v>
      </c>
      <c r="E142" s="53"/>
      <c r="F142" s="24"/>
      <c r="G142" s="24"/>
      <c r="H142" s="54"/>
      <c r="I142" s="41">
        <v>2</v>
      </c>
      <c r="J142" s="200"/>
      <c r="K142" s="35">
        <f t="shared" si="13"/>
        <v>0</v>
      </c>
      <c r="L142" s="205"/>
      <c r="M142" s="43">
        <f t="shared" si="14"/>
        <v>0</v>
      </c>
      <c r="N142" s="206"/>
      <c r="O142" s="35">
        <f t="shared" si="15"/>
        <v>0</v>
      </c>
      <c r="P142" s="207"/>
      <c r="Q142" s="99">
        <f t="shared" si="16"/>
        <v>0</v>
      </c>
    </row>
    <row r="143" spans="1:17" ht="12.75">
      <c r="A143" s="15"/>
      <c r="B143" s="27"/>
      <c r="C143" s="53" t="s">
        <v>68</v>
      </c>
      <c r="D143" s="42" t="s">
        <v>67</v>
      </c>
      <c r="E143" s="53"/>
      <c r="F143" s="24"/>
      <c r="G143" s="24"/>
      <c r="H143" s="54"/>
      <c r="I143" s="122">
        <v>2</v>
      </c>
      <c r="J143" s="200"/>
      <c r="K143" s="35">
        <f t="shared" si="13"/>
        <v>0</v>
      </c>
      <c r="L143" s="205"/>
      <c r="M143" s="43">
        <f t="shared" si="14"/>
        <v>0</v>
      </c>
      <c r="N143" s="206"/>
      <c r="O143" s="35">
        <f t="shared" si="15"/>
        <v>0</v>
      </c>
      <c r="P143" s="207"/>
      <c r="Q143" s="99">
        <f t="shared" si="16"/>
        <v>0</v>
      </c>
    </row>
    <row r="144" spans="1:17" ht="12.75">
      <c r="A144" s="15"/>
      <c r="B144" s="27"/>
      <c r="C144" s="24"/>
      <c r="D144" s="42" t="s">
        <v>153</v>
      </c>
      <c r="E144" s="53"/>
      <c r="F144" s="24"/>
      <c r="G144" s="24"/>
      <c r="H144" s="54"/>
      <c r="I144" s="41">
        <v>2</v>
      </c>
      <c r="J144" s="200"/>
      <c r="K144" s="35">
        <f t="shared" si="13"/>
        <v>0</v>
      </c>
      <c r="L144" s="205"/>
      <c r="M144" s="43">
        <f t="shared" si="14"/>
        <v>0</v>
      </c>
      <c r="N144" s="206"/>
      <c r="O144" s="35">
        <f t="shared" si="15"/>
        <v>0</v>
      </c>
      <c r="P144" s="207"/>
      <c r="Q144" s="99">
        <f t="shared" si="16"/>
        <v>0</v>
      </c>
    </row>
    <row r="145" spans="1:17" ht="12.75">
      <c r="A145" s="15"/>
      <c r="B145" s="27"/>
      <c r="C145" s="53" t="s">
        <v>7</v>
      </c>
      <c r="D145" s="42" t="s">
        <v>251</v>
      </c>
      <c r="E145" s="53"/>
      <c r="F145" s="24"/>
      <c r="G145" s="24"/>
      <c r="H145" s="54"/>
      <c r="I145" s="41">
        <v>2</v>
      </c>
      <c r="J145" s="200"/>
      <c r="K145" s="35">
        <f t="shared" si="13"/>
        <v>0</v>
      </c>
      <c r="L145" s="205"/>
      <c r="M145" s="43">
        <f t="shared" si="14"/>
        <v>0</v>
      </c>
      <c r="N145" s="206"/>
      <c r="O145" s="35">
        <f t="shared" si="15"/>
        <v>0</v>
      </c>
      <c r="P145" s="207"/>
      <c r="Q145" s="99">
        <f t="shared" si="16"/>
        <v>0</v>
      </c>
    </row>
    <row r="146" spans="1:17" ht="12.75">
      <c r="A146" s="15"/>
      <c r="B146" s="27"/>
      <c r="C146" s="53" t="s">
        <v>231</v>
      </c>
      <c r="D146" s="42" t="s">
        <v>72</v>
      </c>
      <c r="E146" s="53"/>
      <c r="F146" s="24"/>
      <c r="G146" s="24"/>
      <c r="H146" s="54"/>
      <c r="I146" s="41">
        <v>2</v>
      </c>
      <c r="J146" s="200"/>
      <c r="K146" s="35">
        <f t="shared" si="13"/>
        <v>0</v>
      </c>
      <c r="L146" s="205"/>
      <c r="M146" s="43">
        <f t="shared" si="14"/>
        <v>0</v>
      </c>
      <c r="N146" s="206"/>
      <c r="O146" s="35">
        <f t="shared" si="15"/>
        <v>0</v>
      </c>
      <c r="P146" s="207"/>
      <c r="Q146" s="99">
        <f t="shared" si="16"/>
        <v>0</v>
      </c>
    </row>
    <row r="147" spans="1:17" ht="12.75">
      <c r="A147" s="15"/>
      <c r="B147" s="27"/>
      <c r="C147" s="53" t="s">
        <v>73</v>
      </c>
      <c r="D147" s="42" t="s">
        <v>74</v>
      </c>
      <c r="E147" s="53"/>
      <c r="F147" s="24"/>
      <c r="G147" s="24"/>
      <c r="H147" s="54"/>
      <c r="I147" s="41">
        <v>2</v>
      </c>
      <c r="J147" s="200"/>
      <c r="K147" s="35">
        <f t="shared" si="13"/>
        <v>0</v>
      </c>
      <c r="L147" s="205"/>
      <c r="M147" s="43">
        <f t="shared" si="14"/>
        <v>0</v>
      </c>
      <c r="N147" s="206"/>
      <c r="O147" s="35">
        <f t="shared" si="15"/>
        <v>0</v>
      </c>
      <c r="P147" s="207"/>
      <c r="Q147" s="99">
        <f t="shared" si="16"/>
        <v>0</v>
      </c>
    </row>
    <row r="148" spans="1:17" ht="12.75">
      <c r="A148" s="15"/>
      <c r="B148" s="27"/>
      <c r="C148" s="53" t="s">
        <v>75</v>
      </c>
      <c r="D148" s="42" t="s">
        <v>76</v>
      </c>
      <c r="E148" s="53"/>
      <c r="F148" s="24"/>
      <c r="G148" s="24"/>
      <c r="H148" s="62"/>
      <c r="I148" s="16" t="s">
        <v>77</v>
      </c>
      <c r="J148" s="44"/>
      <c r="K148" s="44"/>
      <c r="L148" s="24"/>
      <c r="M148" s="24"/>
      <c r="N148" s="44"/>
      <c r="O148" s="44"/>
      <c r="P148" s="101"/>
      <c r="Q148" s="100"/>
    </row>
    <row r="149" spans="1:17" ht="12.75">
      <c r="A149" s="15"/>
      <c r="B149" s="27"/>
      <c r="C149" s="24"/>
      <c r="D149" s="42" t="s">
        <v>78</v>
      </c>
      <c r="E149" s="53"/>
      <c r="F149" s="24"/>
      <c r="G149" s="24"/>
      <c r="H149" s="54"/>
      <c r="I149" s="52">
        <v>3</v>
      </c>
      <c r="J149" s="200"/>
      <c r="K149" s="35">
        <f aca="true" t="shared" si="17" ref="K149:K156">J149*I149</f>
        <v>0</v>
      </c>
      <c r="L149" s="204"/>
      <c r="M149" s="37">
        <f>L149*I149</f>
        <v>0</v>
      </c>
      <c r="N149" s="206"/>
      <c r="O149" s="35">
        <f>N149*I149</f>
        <v>0</v>
      </c>
      <c r="P149" s="207"/>
      <c r="Q149" s="99">
        <f>P149*I149</f>
        <v>0</v>
      </c>
    </row>
    <row r="150" spans="1:17" ht="12.75">
      <c r="A150" s="15"/>
      <c r="B150" s="27"/>
      <c r="C150" s="24"/>
      <c r="D150" s="42" t="s">
        <v>79</v>
      </c>
      <c r="E150" s="53"/>
      <c r="F150" s="24"/>
      <c r="G150" s="24"/>
      <c r="H150" s="54"/>
      <c r="I150" s="41">
        <v>1</v>
      </c>
      <c r="J150" s="200"/>
      <c r="K150" s="35">
        <f t="shared" si="17"/>
        <v>0</v>
      </c>
      <c r="L150" s="205"/>
      <c r="M150" s="37">
        <f aca="true" t="shared" si="18" ref="M150:M156">L150*I150</f>
        <v>0</v>
      </c>
      <c r="N150" s="206"/>
      <c r="O150" s="35">
        <f aca="true" t="shared" si="19" ref="O150:O156">N150*I150</f>
        <v>0</v>
      </c>
      <c r="P150" s="207"/>
      <c r="Q150" s="99">
        <f aca="true" t="shared" si="20" ref="Q150:Q156">P150*I150</f>
        <v>0</v>
      </c>
    </row>
    <row r="151" spans="1:17" ht="12.75">
      <c r="A151" s="15"/>
      <c r="B151" s="27"/>
      <c r="C151" s="24"/>
      <c r="D151" s="42" t="s">
        <v>80</v>
      </c>
      <c r="E151" s="53"/>
      <c r="F151" s="24"/>
      <c r="G151" s="24"/>
      <c r="H151" s="54"/>
      <c r="I151" s="41">
        <v>2</v>
      </c>
      <c r="J151" s="200"/>
      <c r="K151" s="35">
        <f t="shared" si="17"/>
        <v>0</v>
      </c>
      <c r="L151" s="205"/>
      <c r="M151" s="37">
        <f t="shared" si="18"/>
        <v>0</v>
      </c>
      <c r="N151" s="206"/>
      <c r="O151" s="35">
        <f t="shared" si="19"/>
        <v>0</v>
      </c>
      <c r="P151" s="207"/>
      <c r="Q151" s="99">
        <f t="shared" si="20"/>
        <v>0</v>
      </c>
    </row>
    <row r="152" spans="1:17" ht="12.75">
      <c r="A152" s="15"/>
      <c r="B152" s="27"/>
      <c r="C152" s="24" t="s">
        <v>81</v>
      </c>
      <c r="D152" s="42" t="s">
        <v>82</v>
      </c>
      <c r="E152" s="53"/>
      <c r="F152" s="24"/>
      <c r="G152" s="24"/>
      <c r="H152" s="54"/>
      <c r="I152" s="41">
        <v>2</v>
      </c>
      <c r="J152" s="200"/>
      <c r="K152" s="35">
        <f t="shared" si="17"/>
        <v>0</v>
      </c>
      <c r="L152" s="205"/>
      <c r="M152" s="37">
        <f t="shared" si="18"/>
        <v>0</v>
      </c>
      <c r="N152" s="206"/>
      <c r="O152" s="35">
        <f t="shared" si="19"/>
        <v>0</v>
      </c>
      <c r="P152" s="207"/>
      <c r="Q152" s="99">
        <f t="shared" si="20"/>
        <v>0</v>
      </c>
    </row>
    <row r="153" spans="1:17" ht="12.75">
      <c r="A153" s="15"/>
      <c r="B153" s="27"/>
      <c r="C153" s="24" t="s">
        <v>83</v>
      </c>
      <c r="D153" s="42" t="s">
        <v>84</v>
      </c>
      <c r="E153" s="53"/>
      <c r="F153" s="24"/>
      <c r="G153" s="24"/>
      <c r="H153" s="54"/>
      <c r="I153" s="41">
        <v>3</v>
      </c>
      <c r="J153" s="200"/>
      <c r="K153" s="35">
        <f t="shared" si="17"/>
        <v>0</v>
      </c>
      <c r="L153" s="205"/>
      <c r="M153" s="37">
        <f t="shared" si="18"/>
        <v>0</v>
      </c>
      <c r="N153" s="206"/>
      <c r="O153" s="35">
        <f t="shared" si="19"/>
        <v>0</v>
      </c>
      <c r="P153" s="207"/>
      <c r="Q153" s="99">
        <f t="shared" si="20"/>
        <v>0</v>
      </c>
    </row>
    <row r="154" spans="1:17" ht="12.75">
      <c r="A154" s="15"/>
      <c r="B154" s="27"/>
      <c r="C154" s="24" t="s">
        <v>86</v>
      </c>
      <c r="D154" s="42" t="s">
        <v>85</v>
      </c>
      <c r="E154" s="53"/>
      <c r="F154" s="24"/>
      <c r="G154" s="24"/>
      <c r="H154" s="54"/>
      <c r="I154" s="41">
        <v>1</v>
      </c>
      <c r="J154" s="200"/>
      <c r="K154" s="35">
        <f t="shared" si="17"/>
        <v>0</v>
      </c>
      <c r="L154" s="205"/>
      <c r="M154" s="37">
        <f t="shared" si="18"/>
        <v>0</v>
      </c>
      <c r="N154" s="206"/>
      <c r="O154" s="35">
        <f t="shared" si="19"/>
        <v>0</v>
      </c>
      <c r="P154" s="207"/>
      <c r="Q154" s="99">
        <f t="shared" si="20"/>
        <v>0</v>
      </c>
    </row>
    <row r="155" spans="1:17" ht="12.75">
      <c r="A155" s="15"/>
      <c r="B155" s="27"/>
      <c r="C155" s="24" t="s">
        <v>150</v>
      </c>
      <c r="D155" s="42" t="s">
        <v>151</v>
      </c>
      <c r="E155" s="53"/>
      <c r="F155" s="24"/>
      <c r="G155" s="24"/>
      <c r="H155" s="54"/>
      <c r="I155" s="41">
        <v>1</v>
      </c>
      <c r="J155" s="200"/>
      <c r="K155" s="35">
        <f t="shared" si="17"/>
        <v>0</v>
      </c>
      <c r="L155" s="205"/>
      <c r="M155" s="37">
        <f t="shared" si="18"/>
        <v>0</v>
      </c>
      <c r="N155" s="206"/>
      <c r="O155" s="35">
        <f t="shared" si="19"/>
        <v>0</v>
      </c>
      <c r="P155" s="207"/>
      <c r="Q155" s="99">
        <f t="shared" si="20"/>
        <v>0</v>
      </c>
    </row>
    <row r="156" spans="1:17" ht="12.75">
      <c r="A156" s="15"/>
      <c r="B156" s="27"/>
      <c r="C156" s="125" t="s">
        <v>172</v>
      </c>
      <c r="D156" s="126" t="s">
        <v>173</v>
      </c>
      <c r="E156" s="127"/>
      <c r="F156" s="125"/>
      <c r="G156" s="125"/>
      <c r="H156" s="128"/>
      <c r="I156" s="122">
        <v>2</v>
      </c>
      <c r="J156" s="200"/>
      <c r="K156" s="35">
        <f t="shared" si="17"/>
        <v>0</v>
      </c>
      <c r="L156" s="205"/>
      <c r="M156" s="37">
        <f t="shared" si="18"/>
        <v>0</v>
      </c>
      <c r="N156" s="206"/>
      <c r="O156" s="35">
        <f t="shared" si="19"/>
        <v>0</v>
      </c>
      <c r="P156" s="207"/>
      <c r="Q156" s="99">
        <f t="shared" si="20"/>
        <v>0</v>
      </c>
    </row>
    <row r="157" spans="1:17" ht="15" customHeight="1">
      <c r="A157" s="15"/>
      <c r="B157" s="27"/>
      <c r="C157" s="283" t="s">
        <v>59</v>
      </c>
      <c r="D157" s="284"/>
      <c r="E157" s="284"/>
      <c r="F157" s="284"/>
      <c r="G157" s="284"/>
      <c r="H157" s="284"/>
      <c r="I157" s="285"/>
      <c r="J157" s="35">
        <f>SUM(J127,J129:J133,J135:J137,J139:J147,J149:J156)</f>
        <v>0</v>
      </c>
      <c r="K157" s="220">
        <f>SUM(K127,K129:K133,K135:K137,K139:K147,K149:K156)</f>
        <v>0</v>
      </c>
      <c r="L157" s="222">
        <f aca="true" t="shared" si="21" ref="L157:Q157">SUM(L127,L129:L133,L135:L137,L139:L147,L149:L156)</f>
        <v>0</v>
      </c>
      <c r="M157" s="219">
        <f t="shared" si="21"/>
        <v>0</v>
      </c>
      <c r="N157" s="35">
        <f t="shared" si="21"/>
        <v>0</v>
      </c>
      <c r="O157" s="220">
        <f t="shared" si="21"/>
        <v>0</v>
      </c>
      <c r="P157" s="99">
        <f t="shared" si="21"/>
        <v>0</v>
      </c>
      <c r="Q157" s="221">
        <f t="shared" si="21"/>
        <v>0</v>
      </c>
    </row>
    <row r="158" spans="1:17" ht="12.75">
      <c r="A158" s="1"/>
      <c r="B158" s="2"/>
      <c r="C158" s="11"/>
      <c r="D158" s="10"/>
      <c r="E158" s="9"/>
      <c r="F158" s="9"/>
      <c r="G158" s="10"/>
      <c r="H158" s="72"/>
      <c r="I158" s="11"/>
      <c r="J158" s="11"/>
      <c r="K158" s="11"/>
      <c r="L158" s="11"/>
      <c r="M158" s="11"/>
      <c r="N158" s="11"/>
      <c r="O158" s="11"/>
      <c r="P158" s="89"/>
      <c r="Q158" s="89"/>
    </row>
    <row r="159" spans="1:17" ht="12.75">
      <c r="A159" s="1"/>
      <c r="B159" s="2"/>
      <c r="C159" s="11"/>
      <c r="D159" s="10"/>
      <c r="E159" s="9"/>
      <c r="F159" s="9"/>
      <c r="G159" s="10"/>
      <c r="H159" s="72"/>
      <c r="I159" s="1"/>
      <c r="J159" s="1"/>
      <c r="K159" s="1"/>
      <c r="L159" s="247" t="s">
        <v>26</v>
      </c>
      <c r="M159" s="247"/>
      <c r="N159" s="247" t="s">
        <v>26</v>
      </c>
      <c r="O159" s="247"/>
      <c r="P159" s="247" t="s">
        <v>154</v>
      </c>
      <c r="Q159" s="247"/>
    </row>
    <row r="160" spans="1:17" ht="12.75">
      <c r="A160" s="1"/>
      <c r="B160" s="13" t="s">
        <v>87</v>
      </c>
      <c r="C160" s="73" t="s">
        <v>88</v>
      </c>
      <c r="D160" s="10"/>
      <c r="E160" s="10"/>
      <c r="F160" s="10"/>
      <c r="G160" s="10"/>
      <c r="H160" s="11"/>
      <c r="I160" s="11"/>
      <c r="J160" s="247" t="s">
        <v>22</v>
      </c>
      <c r="K160" s="247"/>
      <c r="L160" s="258" t="s">
        <v>29</v>
      </c>
      <c r="M160" s="258"/>
      <c r="N160" s="258" t="s">
        <v>30</v>
      </c>
      <c r="O160" s="258"/>
      <c r="P160" s="258" t="s">
        <v>155</v>
      </c>
      <c r="Q160" s="258"/>
    </row>
    <row r="161" spans="1:17" ht="12.75">
      <c r="A161" s="1"/>
      <c r="B161" s="2"/>
      <c r="C161" s="11"/>
      <c r="D161" s="10"/>
      <c r="E161" s="10"/>
      <c r="F161" s="10"/>
      <c r="G161" s="10"/>
      <c r="H161" s="11"/>
      <c r="I161" s="12" t="s">
        <v>31</v>
      </c>
      <c r="J161" s="12" t="s">
        <v>32</v>
      </c>
      <c r="K161" s="12" t="s">
        <v>33</v>
      </c>
      <c r="L161" s="12" t="s">
        <v>32</v>
      </c>
      <c r="M161" s="12" t="s">
        <v>33</v>
      </c>
      <c r="N161" s="12" t="s">
        <v>32</v>
      </c>
      <c r="O161" s="12" t="s">
        <v>33</v>
      </c>
      <c r="P161" s="88" t="s">
        <v>32</v>
      </c>
      <c r="Q161" s="88" t="s">
        <v>33</v>
      </c>
    </row>
    <row r="162" spans="1:17" ht="27.75" customHeight="1">
      <c r="A162" s="15"/>
      <c r="B162" s="2"/>
      <c r="C162" s="110" t="s">
        <v>12</v>
      </c>
      <c r="D162" s="297" t="s">
        <v>179</v>
      </c>
      <c r="E162" s="297"/>
      <c r="F162" s="297"/>
      <c r="G162" s="297"/>
      <c r="H162" s="298"/>
      <c r="I162" s="102">
        <v>1.5</v>
      </c>
      <c r="J162" s="200"/>
      <c r="K162" s="35">
        <f aca="true" t="shared" si="22" ref="K162:K169">J162*I162</f>
        <v>0</v>
      </c>
      <c r="L162" s="227"/>
      <c r="M162" s="43">
        <f>L162*I162</f>
        <v>0</v>
      </c>
      <c r="N162" s="228"/>
      <c r="O162" s="35">
        <f>N162*I162</f>
        <v>0</v>
      </c>
      <c r="P162" s="229"/>
      <c r="Q162" s="99">
        <f>P162*I162</f>
        <v>0</v>
      </c>
    </row>
    <row r="163" spans="1:17" ht="12.75">
      <c r="A163" s="15"/>
      <c r="B163" s="2"/>
      <c r="C163" s="53" t="s">
        <v>40</v>
      </c>
      <c r="D163" s="24" t="s">
        <v>89</v>
      </c>
      <c r="E163" s="24"/>
      <c r="F163" s="24"/>
      <c r="G163" s="24"/>
      <c r="H163" s="42"/>
      <c r="I163" s="67">
        <v>0.5</v>
      </c>
      <c r="J163" s="200"/>
      <c r="K163" s="35">
        <f t="shared" si="22"/>
        <v>0</v>
      </c>
      <c r="L163" s="205"/>
      <c r="M163" s="43">
        <f aca="true" t="shared" si="23" ref="M163:M169">L163*I163</f>
        <v>0</v>
      </c>
      <c r="N163" s="206"/>
      <c r="O163" s="35">
        <f aca="true" t="shared" si="24" ref="O163:O169">N163*I163</f>
        <v>0</v>
      </c>
      <c r="P163" s="207"/>
      <c r="Q163" s="99">
        <f aca="true" t="shared" si="25" ref="Q163:Q169">P163*I163</f>
        <v>0</v>
      </c>
    </row>
    <row r="164" spans="1:17" ht="12.75">
      <c r="A164" s="15"/>
      <c r="B164" s="2"/>
      <c r="C164" s="53" t="s">
        <v>45</v>
      </c>
      <c r="D164" s="24" t="s">
        <v>171</v>
      </c>
      <c r="E164" s="24"/>
      <c r="F164" s="24"/>
      <c r="G164" s="24"/>
      <c r="H164" s="42"/>
      <c r="I164" s="67">
        <v>2</v>
      </c>
      <c r="J164" s="200"/>
      <c r="K164" s="35">
        <f t="shared" si="22"/>
        <v>0</v>
      </c>
      <c r="L164" s="205"/>
      <c r="M164" s="43">
        <f t="shared" si="23"/>
        <v>0</v>
      </c>
      <c r="N164" s="206"/>
      <c r="O164" s="35">
        <f t="shared" si="24"/>
        <v>0</v>
      </c>
      <c r="P164" s="207"/>
      <c r="Q164" s="99">
        <f t="shared" si="25"/>
        <v>0</v>
      </c>
    </row>
    <row r="165" spans="1:17" ht="12.75">
      <c r="A165" s="15"/>
      <c r="B165" s="2"/>
      <c r="C165" s="53" t="s">
        <v>47</v>
      </c>
      <c r="D165" s="24" t="s">
        <v>247</v>
      </c>
      <c r="E165" s="24"/>
      <c r="F165" s="24"/>
      <c r="G165" s="24"/>
      <c r="H165" s="42"/>
      <c r="I165" s="67">
        <v>0.333</v>
      </c>
      <c r="J165" s="200"/>
      <c r="K165" s="35">
        <f t="shared" si="22"/>
        <v>0</v>
      </c>
      <c r="L165" s="205"/>
      <c r="M165" s="43">
        <f t="shared" si="23"/>
        <v>0</v>
      </c>
      <c r="N165" s="206"/>
      <c r="O165" s="35">
        <f t="shared" si="24"/>
        <v>0</v>
      </c>
      <c r="P165" s="207"/>
      <c r="Q165" s="99">
        <f t="shared" si="25"/>
        <v>0</v>
      </c>
    </row>
    <row r="166" spans="1:17" ht="12.75">
      <c r="A166" s="15"/>
      <c r="B166" s="2"/>
      <c r="C166" s="53" t="s">
        <v>48</v>
      </c>
      <c r="D166" s="24" t="s">
        <v>248</v>
      </c>
      <c r="E166" s="24"/>
      <c r="F166" s="24"/>
      <c r="G166" s="24"/>
      <c r="H166" s="42"/>
      <c r="I166" s="67">
        <v>0.333</v>
      </c>
      <c r="J166" s="200"/>
      <c r="K166" s="35">
        <f t="shared" si="22"/>
        <v>0</v>
      </c>
      <c r="L166" s="205"/>
      <c r="M166" s="43">
        <f t="shared" si="23"/>
        <v>0</v>
      </c>
      <c r="N166" s="206"/>
      <c r="O166" s="35">
        <f t="shared" si="24"/>
        <v>0</v>
      </c>
      <c r="P166" s="207"/>
      <c r="Q166" s="99">
        <f t="shared" si="25"/>
        <v>0</v>
      </c>
    </row>
    <row r="167" spans="1:17" ht="12.75">
      <c r="A167" s="15"/>
      <c r="B167" s="2"/>
      <c r="C167" s="53" t="s">
        <v>49</v>
      </c>
      <c r="D167" s="24" t="s">
        <v>249</v>
      </c>
      <c r="E167" s="24"/>
      <c r="F167" s="24"/>
      <c r="G167" s="24"/>
      <c r="H167" s="42"/>
      <c r="I167" s="67">
        <v>0.2</v>
      </c>
      <c r="J167" s="200"/>
      <c r="K167" s="35">
        <f t="shared" si="22"/>
        <v>0</v>
      </c>
      <c r="L167" s="205"/>
      <c r="M167" s="43">
        <f t="shared" si="23"/>
        <v>0</v>
      </c>
      <c r="N167" s="206"/>
      <c r="O167" s="35">
        <f t="shared" si="24"/>
        <v>0</v>
      </c>
      <c r="P167" s="207"/>
      <c r="Q167" s="99">
        <f t="shared" si="25"/>
        <v>0</v>
      </c>
    </row>
    <row r="168" spans="1:17" ht="12.75">
      <c r="A168" s="15"/>
      <c r="B168" s="2"/>
      <c r="C168" s="53" t="s">
        <v>50</v>
      </c>
      <c r="D168" s="24" t="s">
        <v>90</v>
      </c>
      <c r="E168" s="24"/>
      <c r="F168" s="24"/>
      <c r="G168" s="24"/>
      <c r="H168" s="42"/>
      <c r="I168" s="67">
        <v>1</v>
      </c>
      <c r="J168" s="200"/>
      <c r="K168" s="35">
        <f t="shared" si="22"/>
        <v>0</v>
      </c>
      <c r="L168" s="205"/>
      <c r="M168" s="43">
        <f t="shared" si="23"/>
        <v>0</v>
      </c>
      <c r="N168" s="206"/>
      <c r="O168" s="35">
        <f t="shared" si="24"/>
        <v>0</v>
      </c>
      <c r="P168" s="207"/>
      <c r="Q168" s="99">
        <f t="shared" si="25"/>
        <v>0</v>
      </c>
    </row>
    <row r="169" spans="1:17" ht="12.75">
      <c r="A169" s="15"/>
      <c r="B169" s="2"/>
      <c r="C169" s="53" t="s">
        <v>68</v>
      </c>
      <c r="D169" s="24" t="s">
        <v>209</v>
      </c>
      <c r="E169" s="24"/>
      <c r="F169" s="24"/>
      <c r="G169" s="24"/>
      <c r="H169" s="42"/>
      <c r="I169" s="67">
        <v>1</v>
      </c>
      <c r="J169" s="200"/>
      <c r="K169" s="35">
        <f t="shared" si="22"/>
        <v>0</v>
      </c>
      <c r="L169" s="205"/>
      <c r="M169" s="43">
        <f t="shared" si="23"/>
        <v>0</v>
      </c>
      <c r="N169" s="206"/>
      <c r="O169" s="35">
        <f t="shared" si="24"/>
        <v>0</v>
      </c>
      <c r="P169" s="207"/>
      <c r="Q169" s="99">
        <f t="shared" si="25"/>
        <v>0</v>
      </c>
    </row>
    <row r="170" spans="1:17" ht="15" customHeight="1">
      <c r="A170" s="15"/>
      <c r="B170" s="2"/>
      <c r="C170" s="283" t="s">
        <v>59</v>
      </c>
      <c r="D170" s="284"/>
      <c r="E170" s="284"/>
      <c r="F170" s="284"/>
      <c r="G170" s="284"/>
      <c r="H170" s="284"/>
      <c r="I170" s="285"/>
      <c r="J170" s="35">
        <f>SUM(J162:J169)</f>
        <v>0</v>
      </c>
      <c r="K170" s="220">
        <f>SUM(K162:K169)</f>
        <v>0</v>
      </c>
      <c r="L170" s="222">
        <f aca="true" t="shared" si="26" ref="L170:Q170">SUM(L162:L169)</f>
        <v>0</v>
      </c>
      <c r="M170" s="219">
        <f t="shared" si="26"/>
        <v>0</v>
      </c>
      <c r="N170" s="35">
        <f t="shared" si="26"/>
        <v>0</v>
      </c>
      <c r="O170" s="220">
        <f t="shared" si="26"/>
        <v>0</v>
      </c>
      <c r="P170" s="99">
        <f t="shared" si="26"/>
        <v>0</v>
      </c>
      <c r="Q170" s="221">
        <f t="shared" si="26"/>
        <v>0</v>
      </c>
    </row>
    <row r="171" spans="1:17" ht="12.75">
      <c r="A171" s="1"/>
      <c r="B171" s="2"/>
      <c r="C171" s="1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83"/>
      <c r="Q171" s="83"/>
    </row>
    <row r="172" spans="1:17" ht="12.75">
      <c r="A172" s="1"/>
      <c r="B172" s="2"/>
      <c r="C172" s="1"/>
      <c r="D172" s="3"/>
      <c r="E172" s="3"/>
      <c r="F172" s="3"/>
      <c r="G172" s="3"/>
      <c r="H172" s="1"/>
      <c r="I172" s="1"/>
      <c r="J172" s="1"/>
      <c r="K172" s="1"/>
      <c r="L172" s="247" t="s">
        <v>26</v>
      </c>
      <c r="M172" s="247"/>
      <c r="N172" s="247" t="s">
        <v>26</v>
      </c>
      <c r="O172" s="247"/>
      <c r="P172" s="247" t="s">
        <v>154</v>
      </c>
      <c r="Q172" s="247"/>
    </row>
    <row r="173" spans="1:17" ht="12.75">
      <c r="A173" s="1"/>
      <c r="B173" s="13" t="s">
        <v>91</v>
      </c>
      <c r="C173" s="14" t="s">
        <v>92</v>
      </c>
      <c r="D173" s="3"/>
      <c r="E173" s="3"/>
      <c r="F173" s="3"/>
      <c r="G173" s="3"/>
      <c r="H173" s="1"/>
      <c r="I173" s="11"/>
      <c r="J173" s="247" t="s">
        <v>22</v>
      </c>
      <c r="K173" s="247"/>
      <c r="L173" s="258" t="s">
        <v>29</v>
      </c>
      <c r="M173" s="258"/>
      <c r="N173" s="258" t="s">
        <v>30</v>
      </c>
      <c r="O173" s="258"/>
      <c r="P173" s="258" t="s">
        <v>155</v>
      </c>
      <c r="Q173" s="258"/>
    </row>
    <row r="174" spans="1:17" ht="12.75">
      <c r="A174" s="1"/>
      <c r="B174" s="2"/>
      <c r="C174" s="14" t="s">
        <v>93</v>
      </c>
      <c r="D174" s="10"/>
      <c r="E174" s="10"/>
      <c r="F174" s="10"/>
      <c r="G174" s="10"/>
      <c r="H174" s="11"/>
      <c r="I174" s="12" t="s">
        <v>31</v>
      </c>
      <c r="J174" s="12" t="s">
        <v>32</v>
      </c>
      <c r="K174" s="12" t="s">
        <v>33</v>
      </c>
      <c r="L174" s="12" t="s">
        <v>32</v>
      </c>
      <c r="M174" s="12" t="s">
        <v>33</v>
      </c>
      <c r="N174" s="12" t="s">
        <v>32</v>
      </c>
      <c r="O174" s="12" t="s">
        <v>33</v>
      </c>
      <c r="P174" s="88" t="s">
        <v>32</v>
      </c>
      <c r="Q174" s="88" t="s">
        <v>33</v>
      </c>
    </row>
    <row r="175" spans="1:17" ht="12.75">
      <c r="A175" s="15"/>
      <c r="B175" s="2"/>
      <c r="C175" s="53" t="s">
        <v>12</v>
      </c>
      <c r="D175" s="24" t="s">
        <v>94</v>
      </c>
      <c r="E175" s="24"/>
      <c r="F175" s="24"/>
      <c r="G175" s="24"/>
      <c r="H175" s="24"/>
      <c r="I175" s="24"/>
      <c r="J175" s="44"/>
      <c r="K175" s="44"/>
      <c r="L175" s="24"/>
      <c r="M175" s="24"/>
      <c r="N175" s="44"/>
      <c r="O175" s="44"/>
      <c r="P175" s="101"/>
      <c r="Q175" s="100"/>
    </row>
    <row r="176" spans="1:17" ht="12.75">
      <c r="A176" s="15"/>
      <c r="B176" s="2"/>
      <c r="C176" s="53"/>
      <c r="D176" s="24" t="s">
        <v>95</v>
      </c>
      <c r="E176" s="24"/>
      <c r="F176" s="24"/>
      <c r="G176" s="24"/>
      <c r="H176" s="42"/>
      <c r="I176" s="67">
        <v>5</v>
      </c>
      <c r="J176" s="200"/>
      <c r="K176" s="35">
        <f>J176*I176</f>
        <v>0</v>
      </c>
      <c r="L176" s="205"/>
      <c r="M176" s="43">
        <f>L176*I176</f>
        <v>0</v>
      </c>
      <c r="N176" s="206"/>
      <c r="O176" s="35">
        <f>N176*I176</f>
        <v>0</v>
      </c>
      <c r="P176" s="207"/>
      <c r="Q176" s="99">
        <f>P176*I176</f>
        <v>0</v>
      </c>
    </row>
    <row r="177" spans="1:17" ht="12.75">
      <c r="A177" s="15"/>
      <c r="B177" s="2"/>
      <c r="C177" s="53"/>
      <c r="D177" s="24" t="s">
        <v>184</v>
      </c>
      <c r="E177" s="24"/>
      <c r="F177" s="24"/>
      <c r="G177" s="24"/>
      <c r="H177" s="42"/>
      <c r="I177" s="67">
        <v>4</v>
      </c>
      <c r="J177" s="200"/>
      <c r="K177" s="35">
        <f>J177*I177</f>
        <v>0</v>
      </c>
      <c r="L177" s="205"/>
      <c r="M177" s="43">
        <f>L177*I177</f>
        <v>0</v>
      </c>
      <c r="N177" s="206"/>
      <c r="O177" s="35">
        <f>N177*I177</f>
        <v>0</v>
      </c>
      <c r="P177" s="207"/>
      <c r="Q177" s="99">
        <f>P177*I177</f>
        <v>0</v>
      </c>
    </row>
    <row r="178" spans="1:17" ht="12.75">
      <c r="A178" s="15"/>
      <c r="B178" s="2"/>
      <c r="C178" s="53"/>
      <c r="D178" s="24" t="s">
        <v>96</v>
      </c>
      <c r="E178" s="24"/>
      <c r="F178" s="24"/>
      <c r="G178" s="24"/>
      <c r="H178" s="42"/>
      <c r="I178" s="67">
        <v>4</v>
      </c>
      <c r="J178" s="200"/>
      <c r="K178" s="35">
        <f>J178*I178</f>
        <v>0</v>
      </c>
      <c r="L178" s="205"/>
      <c r="M178" s="43">
        <f>L178*I178</f>
        <v>0</v>
      </c>
      <c r="N178" s="206"/>
      <c r="O178" s="35">
        <f>N178*I178</f>
        <v>0</v>
      </c>
      <c r="P178" s="207"/>
      <c r="Q178" s="99">
        <f>P178*I178</f>
        <v>0</v>
      </c>
    </row>
    <row r="179" spans="1:17" ht="12.75">
      <c r="A179" s="15"/>
      <c r="B179" s="2"/>
      <c r="C179" s="53"/>
      <c r="D179" s="24" t="s">
        <v>97</v>
      </c>
      <c r="E179" s="24"/>
      <c r="F179" s="24"/>
      <c r="G179" s="24"/>
      <c r="H179" s="42"/>
      <c r="I179" s="67">
        <v>4</v>
      </c>
      <c r="J179" s="200"/>
      <c r="K179" s="35">
        <f>J179*I179</f>
        <v>0</v>
      </c>
      <c r="L179" s="205"/>
      <c r="M179" s="43">
        <f>L179*I179</f>
        <v>0</v>
      </c>
      <c r="N179" s="206"/>
      <c r="O179" s="35">
        <f>N179*I179</f>
        <v>0</v>
      </c>
      <c r="P179" s="207"/>
      <c r="Q179" s="99">
        <f>P179*I179</f>
        <v>0</v>
      </c>
    </row>
    <row r="180" spans="1:17" ht="12.75">
      <c r="A180" s="15"/>
      <c r="B180" s="2"/>
      <c r="C180" s="53"/>
      <c r="D180" s="24" t="s">
        <v>98</v>
      </c>
      <c r="E180" s="24"/>
      <c r="F180" s="24"/>
      <c r="G180" s="24"/>
      <c r="H180" s="24"/>
      <c r="I180" s="16"/>
      <c r="J180" s="44"/>
      <c r="K180" s="44"/>
      <c r="L180" s="24"/>
      <c r="M180" s="24"/>
      <c r="N180" s="44"/>
      <c r="O180" s="44"/>
      <c r="P180" s="101"/>
      <c r="Q180" s="100"/>
    </row>
    <row r="181" spans="1:17" ht="12.75">
      <c r="A181" s="15"/>
      <c r="B181" s="2"/>
      <c r="C181" s="53"/>
      <c r="D181" s="24" t="s">
        <v>99</v>
      </c>
      <c r="E181" s="24"/>
      <c r="F181" s="24"/>
      <c r="G181" s="24"/>
      <c r="H181" s="42"/>
      <c r="I181" s="67">
        <v>4</v>
      </c>
      <c r="J181" s="200"/>
      <c r="K181" s="35">
        <f aca="true" t="shared" si="27" ref="K181:K192">J181*I181</f>
        <v>0</v>
      </c>
      <c r="L181" s="205"/>
      <c r="M181" s="43">
        <f>L181*I181</f>
        <v>0</v>
      </c>
      <c r="N181" s="206"/>
      <c r="O181" s="35">
        <f>N181*I181</f>
        <v>0</v>
      </c>
      <c r="P181" s="207"/>
      <c r="Q181" s="99">
        <f>P181*I181</f>
        <v>0</v>
      </c>
    </row>
    <row r="182" spans="1:17" ht="12.75">
      <c r="A182" s="15"/>
      <c r="B182" s="2"/>
      <c r="C182" s="53"/>
      <c r="D182" s="24" t="s">
        <v>100</v>
      </c>
      <c r="E182" s="24"/>
      <c r="F182" s="24"/>
      <c r="G182" s="24"/>
      <c r="H182" s="42"/>
      <c r="I182" s="67">
        <v>2</v>
      </c>
      <c r="J182" s="200"/>
      <c r="K182" s="35">
        <f t="shared" si="27"/>
        <v>0</v>
      </c>
      <c r="L182" s="205"/>
      <c r="M182" s="43">
        <f aca="true" t="shared" si="28" ref="M182:M191">L182*I182</f>
        <v>0</v>
      </c>
      <c r="N182" s="206"/>
      <c r="O182" s="35">
        <f aca="true" t="shared" si="29" ref="O182:O191">N182*I182</f>
        <v>0</v>
      </c>
      <c r="P182" s="207"/>
      <c r="Q182" s="99">
        <f aca="true" t="shared" si="30" ref="Q182:Q191">P182*I182</f>
        <v>0</v>
      </c>
    </row>
    <row r="183" spans="1:17" ht="12.75">
      <c r="A183" s="15"/>
      <c r="B183" s="2"/>
      <c r="C183" s="53"/>
      <c r="D183" s="24" t="s">
        <v>185</v>
      </c>
      <c r="E183" s="24"/>
      <c r="F183" s="24"/>
      <c r="G183" s="24"/>
      <c r="H183" s="42"/>
      <c r="I183" s="67">
        <v>4</v>
      </c>
      <c r="J183" s="200"/>
      <c r="K183" s="35">
        <f t="shared" si="27"/>
        <v>0</v>
      </c>
      <c r="L183" s="205"/>
      <c r="M183" s="43">
        <f t="shared" si="28"/>
        <v>0</v>
      </c>
      <c r="N183" s="206"/>
      <c r="O183" s="35">
        <f t="shared" si="29"/>
        <v>0</v>
      </c>
      <c r="P183" s="207"/>
      <c r="Q183" s="99">
        <f t="shared" si="30"/>
        <v>0</v>
      </c>
    </row>
    <row r="184" spans="1:17" ht="12.75">
      <c r="A184" s="15"/>
      <c r="B184" s="2"/>
      <c r="C184" s="53"/>
      <c r="D184" s="24" t="s">
        <v>186</v>
      </c>
      <c r="E184" s="24"/>
      <c r="F184" s="24"/>
      <c r="G184" s="24"/>
      <c r="H184" s="42"/>
      <c r="I184" s="67">
        <v>2</v>
      </c>
      <c r="J184" s="200"/>
      <c r="K184" s="35">
        <f t="shared" si="27"/>
        <v>0</v>
      </c>
      <c r="L184" s="205"/>
      <c r="M184" s="43">
        <f t="shared" si="28"/>
        <v>0</v>
      </c>
      <c r="N184" s="206"/>
      <c r="O184" s="35">
        <f t="shared" si="29"/>
        <v>0</v>
      </c>
      <c r="P184" s="207"/>
      <c r="Q184" s="99">
        <f t="shared" si="30"/>
        <v>0</v>
      </c>
    </row>
    <row r="185" spans="1:17" ht="12.75">
      <c r="A185" s="15"/>
      <c r="B185" s="2"/>
      <c r="C185" s="53"/>
      <c r="D185" s="24" t="s">
        <v>187</v>
      </c>
      <c r="E185" s="24"/>
      <c r="F185" s="24"/>
      <c r="G185" s="24"/>
      <c r="H185" s="42"/>
      <c r="I185" s="67">
        <v>2</v>
      </c>
      <c r="J185" s="200"/>
      <c r="K185" s="35">
        <f t="shared" si="27"/>
        <v>0</v>
      </c>
      <c r="L185" s="205"/>
      <c r="M185" s="43">
        <f t="shared" si="28"/>
        <v>0</v>
      </c>
      <c r="N185" s="206"/>
      <c r="O185" s="35">
        <f t="shared" si="29"/>
        <v>0</v>
      </c>
      <c r="P185" s="207"/>
      <c r="Q185" s="99">
        <f t="shared" si="30"/>
        <v>0</v>
      </c>
    </row>
    <row r="186" spans="1:17" ht="12.75">
      <c r="A186" s="15"/>
      <c r="B186" s="2"/>
      <c r="C186" s="53"/>
      <c r="D186" s="24" t="s">
        <v>188</v>
      </c>
      <c r="E186" s="24"/>
      <c r="F186" s="24"/>
      <c r="G186" s="24"/>
      <c r="H186" s="42"/>
      <c r="I186" s="67">
        <v>4</v>
      </c>
      <c r="J186" s="200"/>
      <c r="K186" s="35">
        <f t="shared" si="27"/>
        <v>0</v>
      </c>
      <c r="L186" s="205"/>
      <c r="M186" s="43">
        <f t="shared" si="28"/>
        <v>0</v>
      </c>
      <c r="N186" s="206"/>
      <c r="O186" s="35">
        <f t="shared" si="29"/>
        <v>0</v>
      </c>
      <c r="P186" s="207"/>
      <c r="Q186" s="99">
        <f t="shared" si="30"/>
        <v>0</v>
      </c>
    </row>
    <row r="187" spans="1:17" ht="12.75">
      <c r="A187" s="15"/>
      <c r="B187" s="2"/>
      <c r="C187" s="53"/>
      <c r="D187" s="24" t="s">
        <v>189</v>
      </c>
      <c r="E187" s="24"/>
      <c r="F187" s="24"/>
      <c r="G187" s="24"/>
      <c r="H187" s="42"/>
      <c r="I187" s="67">
        <v>1</v>
      </c>
      <c r="J187" s="200"/>
      <c r="K187" s="35">
        <f t="shared" si="27"/>
        <v>0</v>
      </c>
      <c r="L187" s="205"/>
      <c r="M187" s="43">
        <f t="shared" si="28"/>
        <v>0</v>
      </c>
      <c r="N187" s="206"/>
      <c r="O187" s="35">
        <f t="shared" si="29"/>
        <v>0</v>
      </c>
      <c r="P187" s="207"/>
      <c r="Q187" s="99">
        <f t="shared" si="30"/>
        <v>0</v>
      </c>
    </row>
    <row r="188" spans="1:17" ht="12.75">
      <c r="A188" s="15"/>
      <c r="B188" s="2"/>
      <c r="C188" s="53"/>
      <c r="D188" s="24" t="s">
        <v>190</v>
      </c>
      <c r="E188" s="24"/>
      <c r="F188" s="24"/>
      <c r="G188" s="24"/>
      <c r="H188" s="42"/>
      <c r="I188" s="67">
        <v>3</v>
      </c>
      <c r="J188" s="200"/>
      <c r="K188" s="35">
        <f t="shared" si="27"/>
        <v>0</v>
      </c>
      <c r="L188" s="205"/>
      <c r="M188" s="43">
        <f t="shared" si="28"/>
        <v>0</v>
      </c>
      <c r="N188" s="206"/>
      <c r="O188" s="35">
        <f t="shared" si="29"/>
        <v>0</v>
      </c>
      <c r="P188" s="207"/>
      <c r="Q188" s="99">
        <f t="shared" si="30"/>
        <v>0</v>
      </c>
    </row>
    <row r="189" spans="1:17" ht="12.75">
      <c r="A189" s="15"/>
      <c r="B189" s="2"/>
      <c r="C189" s="53"/>
      <c r="D189" s="24" t="s">
        <v>191</v>
      </c>
      <c r="E189" s="24"/>
      <c r="F189" s="24"/>
      <c r="G189" s="24"/>
      <c r="H189" s="42"/>
      <c r="I189" s="67">
        <v>1</v>
      </c>
      <c r="J189" s="200"/>
      <c r="K189" s="35">
        <f t="shared" si="27"/>
        <v>0</v>
      </c>
      <c r="L189" s="205"/>
      <c r="M189" s="43">
        <f t="shared" si="28"/>
        <v>0</v>
      </c>
      <c r="N189" s="206"/>
      <c r="O189" s="35">
        <f t="shared" si="29"/>
        <v>0</v>
      </c>
      <c r="P189" s="207"/>
      <c r="Q189" s="99">
        <f t="shared" si="30"/>
        <v>0</v>
      </c>
    </row>
    <row r="190" spans="1:17" ht="12.75">
      <c r="A190" s="15"/>
      <c r="B190" s="2"/>
      <c r="C190" s="53"/>
      <c r="D190" s="24" t="s">
        <v>192</v>
      </c>
      <c r="E190" s="24"/>
      <c r="F190" s="24"/>
      <c r="G190" s="24"/>
      <c r="H190" s="42"/>
      <c r="I190" s="67">
        <v>4</v>
      </c>
      <c r="J190" s="200"/>
      <c r="K190" s="35">
        <f t="shared" si="27"/>
        <v>0</v>
      </c>
      <c r="L190" s="205"/>
      <c r="M190" s="43">
        <f t="shared" si="28"/>
        <v>0</v>
      </c>
      <c r="N190" s="206"/>
      <c r="O190" s="35">
        <f t="shared" si="29"/>
        <v>0</v>
      </c>
      <c r="P190" s="207"/>
      <c r="Q190" s="99">
        <f t="shared" si="30"/>
        <v>0</v>
      </c>
    </row>
    <row r="191" spans="1:17" ht="12.75">
      <c r="A191" s="15"/>
      <c r="B191" s="2"/>
      <c r="C191" s="53"/>
      <c r="D191" s="24" t="s">
        <v>193</v>
      </c>
      <c r="E191" s="24"/>
      <c r="F191" s="24"/>
      <c r="G191" s="24"/>
      <c r="H191" s="42"/>
      <c r="I191" s="67">
        <v>3</v>
      </c>
      <c r="J191" s="200"/>
      <c r="K191" s="35">
        <f t="shared" si="27"/>
        <v>0</v>
      </c>
      <c r="L191" s="205"/>
      <c r="M191" s="43">
        <f t="shared" si="28"/>
        <v>0</v>
      </c>
      <c r="N191" s="206"/>
      <c r="O191" s="35">
        <f t="shared" si="29"/>
        <v>0</v>
      </c>
      <c r="P191" s="207"/>
      <c r="Q191" s="99">
        <f t="shared" si="30"/>
        <v>0</v>
      </c>
    </row>
    <row r="192" spans="1:17" ht="12.75">
      <c r="A192" s="15"/>
      <c r="B192" s="2"/>
      <c r="C192" s="57"/>
      <c r="D192" s="55" t="s">
        <v>183</v>
      </c>
      <c r="E192" s="55"/>
      <c r="F192" s="55"/>
      <c r="G192" s="55"/>
      <c r="H192" s="56"/>
      <c r="I192" s="299">
        <v>4</v>
      </c>
      <c r="J192" s="292"/>
      <c r="K192" s="254">
        <f t="shared" si="27"/>
        <v>0</v>
      </c>
      <c r="L192" s="248"/>
      <c r="M192" s="250">
        <f>L192*I192</f>
        <v>0</v>
      </c>
      <c r="N192" s="252"/>
      <c r="O192" s="254">
        <f>N192*I192</f>
        <v>0</v>
      </c>
      <c r="P192" s="261"/>
      <c r="Q192" s="268">
        <f>P192*I192</f>
        <v>0</v>
      </c>
    </row>
    <row r="193" spans="1:17" ht="12.75">
      <c r="A193" s="15"/>
      <c r="B193" s="2"/>
      <c r="C193" s="63"/>
      <c r="D193" s="22" t="s">
        <v>194</v>
      </c>
      <c r="E193" s="22"/>
      <c r="F193" s="22"/>
      <c r="G193" s="22"/>
      <c r="H193" s="36"/>
      <c r="I193" s="300"/>
      <c r="J193" s="293"/>
      <c r="K193" s="255"/>
      <c r="L193" s="249"/>
      <c r="M193" s="251"/>
      <c r="N193" s="253"/>
      <c r="O193" s="255"/>
      <c r="P193" s="262"/>
      <c r="Q193" s="269"/>
    </row>
    <row r="194" spans="1:17" ht="12.75">
      <c r="A194" s="15"/>
      <c r="B194" s="2"/>
      <c r="C194" s="53"/>
      <c r="D194" s="24" t="s">
        <v>195</v>
      </c>
      <c r="E194" s="24"/>
      <c r="F194" s="24"/>
      <c r="G194" s="24"/>
      <c r="H194" s="42"/>
      <c r="I194" s="67">
        <v>5</v>
      </c>
      <c r="J194" s="200"/>
      <c r="K194" s="35">
        <f>J194*I194</f>
        <v>0</v>
      </c>
      <c r="L194" s="205"/>
      <c r="M194" s="43">
        <f>L194*I194</f>
        <v>0</v>
      </c>
      <c r="N194" s="206"/>
      <c r="O194" s="35">
        <f>N194*I194</f>
        <v>0</v>
      </c>
      <c r="P194" s="207"/>
      <c r="Q194" s="99">
        <f>P194*I194</f>
        <v>0</v>
      </c>
    </row>
    <row r="195" spans="1:17" ht="12.75">
      <c r="A195" s="15"/>
      <c r="B195" s="2"/>
      <c r="C195" s="53"/>
      <c r="D195" s="24" t="s">
        <v>196</v>
      </c>
      <c r="E195" s="24"/>
      <c r="F195" s="24"/>
      <c r="G195" s="24"/>
      <c r="H195" s="42"/>
      <c r="I195" s="102">
        <v>2</v>
      </c>
      <c r="J195" s="200"/>
      <c r="K195" s="35">
        <f>J195*I195</f>
        <v>0</v>
      </c>
      <c r="L195" s="205"/>
      <c r="M195" s="43">
        <f>L195*I195</f>
        <v>0</v>
      </c>
      <c r="N195" s="206"/>
      <c r="O195" s="35">
        <f>N195*I195</f>
        <v>0</v>
      </c>
      <c r="P195" s="207"/>
      <c r="Q195" s="99">
        <f>P195*I195</f>
        <v>0</v>
      </c>
    </row>
    <row r="196" spans="1:17" ht="12.75">
      <c r="A196" s="15"/>
      <c r="B196" s="2"/>
      <c r="C196" s="53" t="s">
        <v>40</v>
      </c>
      <c r="D196" s="24" t="s">
        <v>101</v>
      </c>
      <c r="E196" s="24"/>
      <c r="F196" s="24"/>
      <c r="G196" s="24"/>
      <c r="H196" s="24"/>
      <c r="I196" s="16"/>
      <c r="J196" s="47"/>
      <c r="K196" s="47"/>
      <c r="L196" s="24"/>
      <c r="M196" s="24"/>
      <c r="N196" s="47"/>
      <c r="O196" s="47"/>
      <c r="P196" s="101"/>
      <c r="Q196" s="103"/>
    </row>
    <row r="197" spans="1:17" ht="12.75">
      <c r="A197" s="15"/>
      <c r="B197" s="2"/>
      <c r="C197" s="53"/>
      <c r="D197" s="24" t="s">
        <v>197</v>
      </c>
      <c r="E197" s="24"/>
      <c r="F197" s="24"/>
      <c r="G197" s="24"/>
      <c r="H197" s="42"/>
      <c r="I197" s="67">
        <v>10</v>
      </c>
      <c r="J197" s="200"/>
      <c r="K197" s="35">
        <f aca="true" t="shared" si="31" ref="K197:K206">J197*I197</f>
        <v>0</v>
      </c>
      <c r="L197" s="205"/>
      <c r="M197" s="43">
        <f>L197*I197</f>
        <v>0</v>
      </c>
      <c r="N197" s="206"/>
      <c r="O197" s="35">
        <f>N197*I197</f>
        <v>0</v>
      </c>
      <c r="P197" s="207"/>
      <c r="Q197" s="99">
        <f>P197*I197</f>
        <v>0</v>
      </c>
    </row>
    <row r="198" spans="1:17" ht="12.75">
      <c r="A198" s="15"/>
      <c r="B198" s="2"/>
      <c r="C198" s="53"/>
      <c r="D198" s="24" t="s">
        <v>198</v>
      </c>
      <c r="E198" s="24"/>
      <c r="F198" s="24"/>
      <c r="G198" s="24"/>
      <c r="H198" s="42"/>
      <c r="I198" s="67">
        <v>9</v>
      </c>
      <c r="J198" s="200"/>
      <c r="K198" s="35">
        <f t="shared" si="31"/>
        <v>0</v>
      </c>
      <c r="L198" s="205"/>
      <c r="M198" s="43">
        <f aca="true" t="shared" si="32" ref="M198:M206">L198*I198</f>
        <v>0</v>
      </c>
      <c r="N198" s="206"/>
      <c r="O198" s="35">
        <f aca="true" t="shared" si="33" ref="O198:O206">N198*I198</f>
        <v>0</v>
      </c>
      <c r="P198" s="207"/>
      <c r="Q198" s="99">
        <f aca="true" t="shared" si="34" ref="Q198:Q206">P198*I198</f>
        <v>0</v>
      </c>
    </row>
    <row r="199" spans="1:17" ht="12.75">
      <c r="A199" s="15"/>
      <c r="B199" s="2"/>
      <c r="C199" s="53"/>
      <c r="D199" s="24" t="s">
        <v>199</v>
      </c>
      <c r="E199" s="24"/>
      <c r="F199" s="24"/>
      <c r="G199" s="24"/>
      <c r="H199" s="42"/>
      <c r="I199" s="67">
        <v>7</v>
      </c>
      <c r="J199" s="200"/>
      <c r="K199" s="35">
        <f t="shared" si="31"/>
        <v>0</v>
      </c>
      <c r="L199" s="205"/>
      <c r="M199" s="43">
        <f t="shared" si="32"/>
        <v>0</v>
      </c>
      <c r="N199" s="206"/>
      <c r="O199" s="35">
        <f t="shared" si="33"/>
        <v>0</v>
      </c>
      <c r="P199" s="207"/>
      <c r="Q199" s="99">
        <f t="shared" si="34"/>
        <v>0</v>
      </c>
    </row>
    <row r="200" spans="1:17" ht="12.75">
      <c r="A200" s="15"/>
      <c r="B200" s="2"/>
      <c r="C200" s="53"/>
      <c r="D200" s="24" t="s">
        <v>200</v>
      </c>
      <c r="E200" s="24"/>
      <c r="F200" s="24"/>
      <c r="G200" s="24"/>
      <c r="H200" s="42"/>
      <c r="I200" s="67">
        <v>5</v>
      </c>
      <c r="J200" s="200"/>
      <c r="K200" s="35">
        <f t="shared" si="31"/>
        <v>0</v>
      </c>
      <c r="L200" s="205"/>
      <c r="M200" s="43">
        <f t="shared" si="32"/>
        <v>0</v>
      </c>
      <c r="N200" s="206"/>
      <c r="O200" s="35">
        <f t="shared" si="33"/>
        <v>0</v>
      </c>
      <c r="P200" s="207"/>
      <c r="Q200" s="99">
        <f t="shared" si="34"/>
        <v>0</v>
      </c>
    </row>
    <row r="201" spans="1:17" ht="12.75">
      <c r="A201" s="15"/>
      <c r="B201" s="2"/>
      <c r="C201" s="53"/>
      <c r="D201" s="24" t="s">
        <v>102</v>
      </c>
      <c r="E201" s="24"/>
      <c r="F201" s="24"/>
      <c r="G201" s="24"/>
      <c r="H201" s="42"/>
      <c r="I201" s="67">
        <v>5</v>
      </c>
      <c r="J201" s="200"/>
      <c r="K201" s="35">
        <f t="shared" si="31"/>
        <v>0</v>
      </c>
      <c r="L201" s="205"/>
      <c r="M201" s="43">
        <f t="shared" si="32"/>
        <v>0</v>
      </c>
      <c r="N201" s="206"/>
      <c r="O201" s="35">
        <f t="shared" si="33"/>
        <v>0</v>
      </c>
      <c r="P201" s="207"/>
      <c r="Q201" s="99">
        <f t="shared" si="34"/>
        <v>0</v>
      </c>
    </row>
    <row r="202" spans="1:17" ht="12.75">
      <c r="A202" s="15"/>
      <c r="B202" s="2"/>
      <c r="C202" s="53"/>
      <c r="D202" s="24" t="s">
        <v>201</v>
      </c>
      <c r="E202" s="24"/>
      <c r="F202" s="24"/>
      <c r="G202" s="24"/>
      <c r="H202" s="42"/>
      <c r="I202" s="67">
        <v>2</v>
      </c>
      <c r="J202" s="200"/>
      <c r="K202" s="35">
        <f t="shared" si="31"/>
        <v>0</v>
      </c>
      <c r="L202" s="205"/>
      <c r="M202" s="43">
        <f t="shared" si="32"/>
        <v>0</v>
      </c>
      <c r="N202" s="206"/>
      <c r="O202" s="35">
        <f t="shared" si="33"/>
        <v>0</v>
      </c>
      <c r="P202" s="207"/>
      <c r="Q202" s="99">
        <f t="shared" si="34"/>
        <v>0</v>
      </c>
    </row>
    <row r="203" spans="1:17" ht="12.75">
      <c r="A203" s="15"/>
      <c r="B203" s="2"/>
      <c r="C203" s="53"/>
      <c r="D203" s="24" t="s">
        <v>103</v>
      </c>
      <c r="E203" s="24"/>
      <c r="F203" s="24"/>
      <c r="G203" s="24"/>
      <c r="H203" s="42"/>
      <c r="I203" s="67">
        <v>2</v>
      </c>
      <c r="J203" s="200"/>
      <c r="K203" s="35">
        <f t="shared" si="31"/>
        <v>0</v>
      </c>
      <c r="L203" s="205"/>
      <c r="M203" s="43">
        <f t="shared" si="32"/>
        <v>0</v>
      </c>
      <c r="N203" s="206"/>
      <c r="O203" s="35">
        <f t="shared" si="33"/>
        <v>0</v>
      </c>
      <c r="P203" s="207"/>
      <c r="Q203" s="99">
        <f t="shared" si="34"/>
        <v>0</v>
      </c>
    </row>
    <row r="204" spans="1:17" ht="12.75">
      <c r="A204" s="15"/>
      <c r="B204" s="2"/>
      <c r="C204" s="53"/>
      <c r="D204" s="24" t="s">
        <v>202</v>
      </c>
      <c r="E204" s="24"/>
      <c r="F204" s="24"/>
      <c r="G204" s="24"/>
      <c r="H204" s="42"/>
      <c r="I204" s="67">
        <v>2</v>
      </c>
      <c r="J204" s="200"/>
      <c r="K204" s="35">
        <f t="shared" si="31"/>
        <v>0</v>
      </c>
      <c r="L204" s="205"/>
      <c r="M204" s="43">
        <f t="shared" si="32"/>
        <v>0</v>
      </c>
      <c r="N204" s="206"/>
      <c r="O204" s="35">
        <f t="shared" si="33"/>
        <v>0</v>
      </c>
      <c r="P204" s="207"/>
      <c r="Q204" s="99">
        <f t="shared" si="34"/>
        <v>0</v>
      </c>
    </row>
    <row r="205" spans="1:17" ht="12.75">
      <c r="A205" s="15"/>
      <c r="B205" s="2"/>
      <c r="C205" s="53"/>
      <c r="D205" s="24" t="s">
        <v>104</v>
      </c>
      <c r="E205" s="24"/>
      <c r="F205" s="24"/>
      <c r="G205" s="24"/>
      <c r="H205" s="42"/>
      <c r="I205" s="67">
        <v>1.5</v>
      </c>
      <c r="J205" s="200"/>
      <c r="K205" s="35">
        <f t="shared" si="31"/>
        <v>0</v>
      </c>
      <c r="L205" s="205"/>
      <c r="M205" s="43">
        <f t="shared" si="32"/>
        <v>0</v>
      </c>
      <c r="N205" s="206"/>
      <c r="O205" s="35">
        <f t="shared" si="33"/>
        <v>0</v>
      </c>
      <c r="P205" s="207"/>
      <c r="Q205" s="99">
        <f t="shared" si="34"/>
        <v>0</v>
      </c>
    </row>
    <row r="206" spans="1:17" ht="12.75">
      <c r="A206" s="15"/>
      <c r="B206" s="2"/>
      <c r="C206" s="53"/>
      <c r="D206" s="24" t="s">
        <v>105</v>
      </c>
      <c r="E206" s="24"/>
      <c r="F206" s="24"/>
      <c r="G206" s="24"/>
      <c r="H206" s="42"/>
      <c r="I206" s="67">
        <v>2</v>
      </c>
      <c r="J206" s="200"/>
      <c r="K206" s="35">
        <f t="shared" si="31"/>
        <v>0</v>
      </c>
      <c r="L206" s="205"/>
      <c r="M206" s="43">
        <f t="shared" si="32"/>
        <v>0</v>
      </c>
      <c r="N206" s="206"/>
      <c r="O206" s="35">
        <f t="shared" si="33"/>
        <v>0</v>
      </c>
      <c r="P206" s="207"/>
      <c r="Q206" s="99">
        <f t="shared" si="34"/>
        <v>0</v>
      </c>
    </row>
    <row r="207" spans="1:17" ht="12.75">
      <c r="A207" s="15"/>
      <c r="B207" s="2"/>
      <c r="C207" s="127" t="s">
        <v>45</v>
      </c>
      <c r="D207" s="125" t="s">
        <v>180</v>
      </c>
      <c r="E207" s="125"/>
      <c r="F207" s="125"/>
      <c r="G207" s="125"/>
      <c r="H207" s="125"/>
      <c r="I207" s="129"/>
      <c r="J207" s="44"/>
      <c r="K207" s="44"/>
      <c r="L207" s="24"/>
      <c r="M207" s="24"/>
      <c r="N207" s="44"/>
      <c r="O207" s="44"/>
      <c r="P207" s="101"/>
      <c r="Q207" s="100"/>
    </row>
    <row r="208" spans="1:17" ht="12.75">
      <c r="A208" s="15"/>
      <c r="B208" s="2"/>
      <c r="C208" s="127"/>
      <c r="D208" s="125" t="s">
        <v>181</v>
      </c>
      <c r="E208" s="125"/>
      <c r="F208" s="125"/>
      <c r="G208" s="125"/>
      <c r="H208" s="126"/>
      <c r="I208" s="102">
        <v>1</v>
      </c>
      <c r="J208" s="200"/>
      <c r="K208" s="35">
        <f>J208*I208</f>
        <v>0</v>
      </c>
      <c r="L208" s="205"/>
      <c r="M208" s="43">
        <f>L208*I208</f>
        <v>0</v>
      </c>
      <c r="N208" s="206"/>
      <c r="O208" s="35">
        <f>N208*I208</f>
        <v>0</v>
      </c>
      <c r="P208" s="207"/>
      <c r="Q208" s="99">
        <f>P208*I208</f>
        <v>0</v>
      </c>
    </row>
    <row r="209" spans="1:17" ht="12.75">
      <c r="A209" s="15"/>
      <c r="B209" s="2"/>
      <c r="C209" s="127"/>
      <c r="D209" s="125" t="s">
        <v>182</v>
      </c>
      <c r="E209" s="125"/>
      <c r="F209" s="125"/>
      <c r="G209" s="125"/>
      <c r="H209" s="126"/>
      <c r="I209" s="102">
        <v>1.5</v>
      </c>
      <c r="J209" s="200"/>
      <c r="K209" s="35">
        <f>J209*I209</f>
        <v>0</v>
      </c>
      <c r="L209" s="205"/>
      <c r="M209" s="43">
        <f>L209*I209</f>
        <v>0</v>
      </c>
      <c r="N209" s="206"/>
      <c r="O209" s="35">
        <f>N209*I209</f>
        <v>0</v>
      </c>
      <c r="P209" s="207"/>
      <c r="Q209" s="99">
        <f>P209*I209</f>
        <v>0</v>
      </c>
    </row>
    <row r="210" spans="1:17" ht="24.75" customHeight="1">
      <c r="A210" s="15"/>
      <c r="B210" s="2"/>
      <c r="C210" s="110" t="s">
        <v>47</v>
      </c>
      <c r="D210" s="297" t="s">
        <v>203</v>
      </c>
      <c r="E210" s="297"/>
      <c r="F210" s="297"/>
      <c r="G210" s="297"/>
      <c r="H210" s="298"/>
      <c r="I210" s="67">
        <v>1</v>
      </c>
      <c r="J210" s="200"/>
      <c r="K210" s="35">
        <f>J210*I210</f>
        <v>0</v>
      </c>
      <c r="L210" s="231"/>
      <c r="M210" s="43">
        <f>L210*I210</f>
        <v>0</v>
      </c>
      <c r="N210" s="228"/>
      <c r="O210" s="35">
        <f>N210*I210</f>
        <v>0</v>
      </c>
      <c r="P210" s="229"/>
      <c r="Q210" s="99">
        <f>P210*I210</f>
        <v>0</v>
      </c>
    </row>
    <row r="211" spans="1:17" ht="15" customHeight="1">
      <c r="A211" s="15"/>
      <c r="B211" s="2"/>
      <c r="C211" s="283" t="s">
        <v>59</v>
      </c>
      <c r="D211" s="284"/>
      <c r="E211" s="284"/>
      <c r="F211" s="284"/>
      <c r="G211" s="284"/>
      <c r="H211" s="284"/>
      <c r="I211" s="285"/>
      <c r="J211" s="35">
        <f>SUM(J176:J179,J181:J195,J197:J206,J208:J210)</f>
        <v>0</v>
      </c>
      <c r="K211" s="220">
        <f>SUM(K176:K179,K181:K195,K197:K206,K208:K210)</f>
        <v>0</v>
      </c>
      <c r="L211" s="222">
        <f aca="true" t="shared" si="35" ref="L211:Q211">SUM(L176:L179,L181:L195,L197:L206,L208:L210)</f>
        <v>0</v>
      </c>
      <c r="M211" s="219">
        <f t="shared" si="35"/>
        <v>0</v>
      </c>
      <c r="N211" s="35">
        <f t="shared" si="35"/>
        <v>0</v>
      </c>
      <c r="O211" s="220">
        <f t="shared" si="35"/>
        <v>0</v>
      </c>
      <c r="P211" s="99">
        <f t="shared" si="35"/>
        <v>0</v>
      </c>
      <c r="Q211" s="221">
        <f t="shared" si="35"/>
        <v>0</v>
      </c>
    </row>
    <row r="212" ht="15" customHeight="1"/>
    <row r="213" spans="1:17" ht="12.75">
      <c r="A213" s="1"/>
      <c r="B213" s="2"/>
      <c r="C213" s="1"/>
      <c r="D213" s="3"/>
      <c r="E213" s="3"/>
      <c r="F213" s="3"/>
      <c r="G213" s="3"/>
      <c r="H213" s="1"/>
      <c r="I213" s="1"/>
      <c r="J213" s="1"/>
      <c r="K213" s="1"/>
      <c r="L213" s="247" t="s">
        <v>26</v>
      </c>
      <c r="M213" s="247"/>
      <c r="N213" s="247" t="s">
        <v>26</v>
      </c>
      <c r="O213" s="247"/>
      <c r="P213" s="247" t="s">
        <v>154</v>
      </c>
      <c r="Q213" s="247"/>
    </row>
    <row r="214" spans="1:17" ht="12.75">
      <c r="A214" s="1"/>
      <c r="B214" s="13" t="s">
        <v>106</v>
      </c>
      <c r="C214" s="14" t="s">
        <v>107</v>
      </c>
      <c r="D214" s="3"/>
      <c r="E214" s="3"/>
      <c r="F214" s="3"/>
      <c r="G214" s="3"/>
      <c r="H214" s="1"/>
      <c r="I214" s="11"/>
      <c r="J214" s="247" t="s">
        <v>22</v>
      </c>
      <c r="K214" s="247"/>
      <c r="L214" s="258" t="s">
        <v>29</v>
      </c>
      <c r="M214" s="258"/>
      <c r="N214" s="258" t="s">
        <v>30</v>
      </c>
      <c r="O214" s="258"/>
      <c r="P214" s="258" t="s">
        <v>155</v>
      </c>
      <c r="Q214" s="258"/>
    </row>
    <row r="215" spans="1:17" ht="12.75">
      <c r="A215" s="1"/>
      <c r="B215" s="2"/>
      <c r="C215" s="1"/>
      <c r="D215" s="10"/>
      <c r="E215" s="10"/>
      <c r="F215" s="10"/>
      <c r="G215" s="10"/>
      <c r="H215" s="11"/>
      <c r="I215" s="12" t="s">
        <v>31</v>
      </c>
      <c r="J215" s="12" t="s">
        <v>32</v>
      </c>
      <c r="K215" s="12" t="s">
        <v>33</v>
      </c>
      <c r="L215" s="12" t="s">
        <v>32</v>
      </c>
      <c r="M215" s="12" t="s">
        <v>33</v>
      </c>
      <c r="N215" s="12" t="s">
        <v>32</v>
      </c>
      <c r="O215" s="12" t="s">
        <v>33</v>
      </c>
      <c r="P215" s="88" t="s">
        <v>32</v>
      </c>
      <c r="Q215" s="88" t="s">
        <v>33</v>
      </c>
    </row>
    <row r="216" spans="1:17" ht="12.75">
      <c r="A216" s="15"/>
      <c r="B216" s="2"/>
      <c r="C216" s="53" t="s">
        <v>12</v>
      </c>
      <c r="D216" s="24" t="s">
        <v>256</v>
      </c>
      <c r="E216" s="24"/>
      <c r="F216" s="24"/>
      <c r="G216" s="24"/>
      <c r="H216" s="42"/>
      <c r="I216" s="67">
        <v>1</v>
      </c>
      <c r="J216" s="200"/>
      <c r="K216" s="35">
        <f>J216*I216</f>
        <v>0</v>
      </c>
      <c r="L216" s="205"/>
      <c r="M216" s="43">
        <f>L216*I216</f>
        <v>0</v>
      </c>
      <c r="N216" s="206"/>
      <c r="O216" s="35">
        <f>N216*I216</f>
        <v>0</v>
      </c>
      <c r="P216" s="207"/>
      <c r="Q216" s="99">
        <f>P216*I216</f>
        <v>0</v>
      </c>
    </row>
    <row r="217" spans="1:17" ht="12.75">
      <c r="A217" s="15"/>
      <c r="B217" s="2"/>
      <c r="C217" s="53" t="s">
        <v>40</v>
      </c>
      <c r="D217" s="24" t="s">
        <v>257</v>
      </c>
      <c r="E217" s="24"/>
      <c r="F217" s="24"/>
      <c r="G217" s="24"/>
      <c r="H217" s="42"/>
      <c r="I217" s="67">
        <v>1</v>
      </c>
      <c r="J217" s="200"/>
      <c r="K217" s="35">
        <f>J217*I217</f>
        <v>0</v>
      </c>
      <c r="L217" s="205"/>
      <c r="M217" s="43">
        <f>L217*I217</f>
        <v>0</v>
      </c>
      <c r="N217" s="206"/>
      <c r="O217" s="35">
        <f>N217*I217</f>
        <v>0</v>
      </c>
      <c r="P217" s="207"/>
      <c r="Q217" s="99">
        <f>P217*I217</f>
        <v>0</v>
      </c>
    </row>
    <row r="218" spans="1:17" ht="15" customHeight="1">
      <c r="A218" s="15"/>
      <c r="B218" s="2"/>
      <c r="C218" s="283" t="s">
        <v>59</v>
      </c>
      <c r="D218" s="284"/>
      <c r="E218" s="284"/>
      <c r="F218" s="284"/>
      <c r="G218" s="284"/>
      <c r="H218" s="284"/>
      <c r="I218" s="285"/>
      <c r="J218" s="35">
        <f>SUM(J216:J217)</f>
        <v>0</v>
      </c>
      <c r="K218" s="220">
        <f>SUM(K216:K217)</f>
        <v>0</v>
      </c>
      <c r="L218" s="222">
        <f aca="true" t="shared" si="36" ref="L218:Q218">SUM(L216:L217)</f>
        <v>0</v>
      </c>
      <c r="M218" s="219">
        <f t="shared" si="36"/>
        <v>0</v>
      </c>
      <c r="N218" s="35">
        <f t="shared" si="36"/>
        <v>0</v>
      </c>
      <c r="O218" s="220">
        <f t="shared" si="36"/>
        <v>0</v>
      </c>
      <c r="P218" s="99">
        <f t="shared" si="36"/>
        <v>0</v>
      </c>
      <c r="Q218" s="221">
        <f t="shared" si="36"/>
        <v>0</v>
      </c>
    </row>
    <row r="219" spans="1:17" ht="12.75">
      <c r="A219" s="15"/>
      <c r="B219" s="2"/>
      <c r="C219" s="107"/>
      <c r="D219" s="107"/>
      <c r="E219" s="107"/>
      <c r="F219" s="107"/>
      <c r="G219" s="107"/>
      <c r="H219" s="107"/>
      <c r="I219" s="107"/>
      <c r="J219" s="87"/>
      <c r="K219" s="87"/>
      <c r="L219" s="87"/>
      <c r="M219" s="87"/>
      <c r="N219" s="87"/>
      <c r="O219" s="87"/>
      <c r="P219" s="87"/>
      <c r="Q219" s="87"/>
    </row>
    <row r="220" spans="1:17" ht="12.75">
      <c r="A220" s="1"/>
      <c r="B220" s="13" t="s">
        <v>108</v>
      </c>
      <c r="C220" s="14" t="s">
        <v>246</v>
      </c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83"/>
      <c r="Q220" s="117"/>
    </row>
    <row r="221" spans="1:16" ht="12.75">
      <c r="A221" s="1"/>
      <c r="B221" s="2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83"/>
    </row>
    <row r="222" spans="1:16" ht="12.75">
      <c r="A222" s="1"/>
      <c r="B222" s="2"/>
      <c r="C222" s="1" t="s">
        <v>12</v>
      </c>
      <c r="D222" s="163" t="s">
        <v>255</v>
      </c>
      <c r="E222" s="3"/>
      <c r="F222" s="3"/>
      <c r="G222" s="3"/>
      <c r="H222" s="197">
        <f>O14</f>
        <v>0</v>
      </c>
      <c r="I222" s="1"/>
      <c r="J222" s="75" t="s">
        <v>109</v>
      </c>
      <c r="K222" s="74">
        <f>H222*1</f>
        <v>0</v>
      </c>
      <c r="L222" s="1"/>
      <c r="M222" s="1"/>
      <c r="N222" s="1"/>
      <c r="O222" s="1"/>
      <c r="P222" s="83"/>
    </row>
    <row r="223" spans="1:16" ht="12.75">
      <c r="A223" s="1"/>
      <c r="B223" s="2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83"/>
    </row>
    <row r="224" spans="1:16" ht="12.75">
      <c r="A224" s="76" t="s">
        <v>110</v>
      </c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83"/>
    </row>
    <row r="225" spans="1:16" ht="9.75" customHeight="1">
      <c r="A225" s="1"/>
      <c r="B225" s="2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83"/>
    </row>
    <row r="226" spans="1:16" ht="15">
      <c r="A226" s="1"/>
      <c r="B226" s="2"/>
      <c r="C226" s="1"/>
      <c r="D226" s="3"/>
      <c r="E226" s="3"/>
      <c r="F226" s="3"/>
      <c r="G226" s="259" t="s">
        <v>111</v>
      </c>
      <c r="H226" s="259"/>
      <c r="I226" s="259"/>
      <c r="J226" s="259"/>
      <c r="K226" s="91" t="s">
        <v>112</v>
      </c>
      <c r="L226" s="259" t="s">
        <v>113</v>
      </c>
      <c r="M226" s="259"/>
      <c r="N226" s="259"/>
      <c r="O226" s="259"/>
      <c r="P226" s="130"/>
    </row>
    <row r="227" spans="1:16" ht="12.75">
      <c r="A227" s="1"/>
      <c r="B227" s="2"/>
      <c r="C227" s="1"/>
      <c r="D227" s="3"/>
      <c r="E227" s="3"/>
      <c r="F227" s="3"/>
      <c r="G227" s="260" t="s">
        <v>114</v>
      </c>
      <c r="H227" s="260"/>
      <c r="I227" s="260"/>
      <c r="J227" s="260"/>
      <c r="K227" s="294" t="s">
        <v>115</v>
      </c>
      <c r="L227" s="260" t="s">
        <v>116</v>
      </c>
      <c r="M227" s="260"/>
      <c r="N227" s="260"/>
      <c r="O227" s="260"/>
      <c r="P227" s="131"/>
    </row>
    <row r="228" spans="1:16" ht="12.75">
      <c r="A228" s="1"/>
      <c r="B228" s="2"/>
      <c r="C228" s="1"/>
      <c r="D228" s="3"/>
      <c r="E228" s="3"/>
      <c r="F228" s="3"/>
      <c r="G228" s="77" t="s">
        <v>22</v>
      </c>
      <c r="H228" s="77" t="s">
        <v>117</v>
      </c>
      <c r="I228" s="77" t="s">
        <v>30</v>
      </c>
      <c r="J228" s="78" t="s">
        <v>118</v>
      </c>
      <c r="K228" s="294"/>
      <c r="L228" s="77" t="s">
        <v>22</v>
      </c>
      <c r="M228" s="77" t="s">
        <v>117</v>
      </c>
      <c r="N228" s="77" t="s">
        <v>30</v>
      </c>
      <c r="O228" s="78" t="s">
        <v>118</v>
      </c>
      <c r="P228" s="83"/>
    </row>
    <row r="229" spans="1:16" ht="14.25" customHeight="1">
      <c r="A229" s="15"/>
      <c r="B229" s="2"/>
      <c r="C229" s="15"/>
      <c r="D229" s="15"/>
      <c r="E229" s="79" t="s">
        <v>119</v>
      </c>
      <c r="F229" s="79"/>
      <c r="G229" s="192">
        <f>K26</f>
        <v>0</v>
      </c>
      <c r="H229" s="79">
        <f>K26</f>
        <v>0</v>
      </c>
      <c r="I229" s="132">
        <f>K26</f>
        <v>0</v>
      </c>
      <c r="J229" s="132">
        <f>K26</f>
        <v>0</v>
      </c>
      <c r="K229" s="133">
        <v>0.7</v>
      </c>
      <c r="L229" s="132">
        <f>G229*K229</f>
        <v>0</v>
      </c>
      <c r="M229" s="132">
        <f aca="true" t="shared" si="37" ref="M229:M235">H229*K229</f>
        <v>0</v>
      </c>
      <c r="N229" s="132">
        <f aca="true" t="shared" si="38" ref="N229:N235">I229*K229</f>
        <v>0</v>
      </c>
      <c r="O229" s="132">
        <f aca="true" t="shared" si="39" ref="O229:O235">J229*K229</f>
        <v>0</v>
      </c>
      <c r="P229" s="134"/>
    </row>
    <row r="230" spans="1:16" ht="14.25" customHeight="1">
      <c r="A230" s="15"/>
      <c r="B230" s="2"/>
      <c r="C230" s="15"/>
      <c r="D230" s="15"/>
      <c r="E230" s="80" t="s">
        <v>120</v>
      </c>
      <c r="F230" s="80"/>
      <c r="G230" s="193">
        <f>J44</f>
        <v>0</v>
      </c>
      <c r="H230" s="230">
        <f>L44</f>
        <v>0</v>
      </c>
      <c r="I230" s="195">
        <f>N44</f>
        <v>0</v>
      </c>
      <c r="J230" s="195">
        <f>P44</f>
        <v>0</v>
      </c>
      <c r="K230" s="133">
        <v>0.5</v>
      </c>
      <c r="L230" s="195">
        <f aca="true" t="shared" si="40" ref="L230:L235">G230*K230</f>
        <v>0</v>
      </c>
      <c r="M230" s="195">
        <f t="shared" si="37"/>
        <v>0</v>
      </c>
      <c r="N230" s="195">
        <f t="shared" si="38"/>
        <v>0</v>
      </c>
      <c r="O230" s="195">
        <f t="shared" si="39"/>
        <v>0</v>
      </c>
      <c r="P230" s="134"/>
    </row>
    <row r="231" spans="1:16" ht="14.25" customHeight="1">
      <c r="A231" s="15"/>
      <c r="B231" s="2"/>
      <c r="C231" s="15"/>
      <c r="D231" s="15"/>
      <c r="E231" s="80" t="s">
        <v>121</v>
      </c>
      <c r="F231" s="80"/>
      <c r="G231" s="183">
        <f>K122</f>
        <v>0</v>
      </c>
      <c r="H231" s="80">
        <f>M122</f>
        <v>0</v>
      </c>
      <c r="I231" s="135">
        <f>O122</f>
        <v>0</v>
      </c>
      <c r="J231" s="135">
        <f>Q122</f>
        <v>0</v>
      </c>
      <c r="K231" s="133">
        <v>1</v>
      </c>
      <c r="L231" s="135">
        <f t="shared" si="40"/>
        <v>0</v>
      </c>
      <c r="M231" s="135">
        <f t="shared" si="37"/>
        <v>0</v>
      </c>
      <c r="N231" s="135">
        <f t="shared" si="38"/>
        <v>0</v>
      </c>
      <c r="O231" s="135">
        <f t="shared" si="39"/>
        <v>0</v>
      </c>
      <c r="P231" s="134"/>
    </row>
    <row r="232" spans="1:16" ht="14.25" customHeight="1">
      <c r="A232" s="15"/>
      <c r="B232" s="2"/>
      <c r="C232" s="15"/>
      <c r="D232" s="15"/>
      <c r="E232" s="80" t="s">
        <v>122</v>
      </c>
      <c r="F232" s="80"/>
      <c r="G232" s="183">
        <f>K157</f>
        <v>0</v>
      </c>
      <c r="H232" s="80">
        <f>M157</f>
        <v>0</v>
      </c>
      <c r="I232" s="135">
        <f>O157</f>
        <v>0</v>
      </c>
      <c r="J232" s="135">
        <f>Q157</f>
        <v>0</v>
      </c>
      <c r="K232" s="133">
        <v>0.7</v>
      </c>
      <c r="L232" s="135">
        <f t="shared" si="40"/>
        <v>0</v>
      </c>
      <c r="M232" s="135">
        <f t="shared" si="37"/>
        <v>0</v>
      </c>
      <c r="N232" s="135">
        <f t="shared" si="38"/>
        <v>0</v>
      </c>
      <c r="O232" s="135">
        <f t="shared" si="39"/>
        <v>0</v>
      </c>
      <c r="P232" s="134"/>
    </row>
    <row r="233" spans="1:16" ht="14.25" customHeight="1">
      <c r="A233" s="15"/>
      <c r="B233" s="2"/>
      <c r="C233" s="15"/>
      <c r="D233" s="15"/>
      <c r="E233" s="80" t="s">
        <v>123</v>
      </c>
      <c r="F233" s="80"/>
      <c r="G233" s="183">
        <f>K170</f>
        <v>0</v>
      </c>
      <c r="H233" s="80">
        <f>M170</f>
        <v>0</v>
      </c>
      <c r="I233" s="135">
        <f>O170</f>
        <v>0</v>
      </c>
      <c r="J233" s="135">
        <f>Q170</f>
        <v>0</v>
      </c>
      <c r="K233" s="133">
        <v>0.5</v>
      </c>
      <c r="L233" s="195">
        <f t="shared" si="40"/>
        <v>0</v>
      </c>
      <c r="M233" s="195">
        <f t="shared" si="37"/>
        <v>0</v>
      </c>
      <c r="N233" s="195">
        <f t="shared" si="38"/>
        <v>0</v>
      </c>
      <c r="O233" s="195">
        <f t="shared" si="39"/>
        <v>0</v>
      </c>
      <c r="P233" s="134"/>
    </row>
    <row r="234" spans="1:16" ht="14.25" customHeight="1">
      <c r="A234" s="15"/>
      <c r="B234" s="2"/>
      <c r="C234" s="15"/>
      <c r="D234" s="15"/>
      <c r="E234" s="80" t="s">
        <v>124</v>
      </c>
      <c r="F234" s="80"/>
      <c r="G234" s="183">
        <f>K211</f>
        <v>0</v>
      </c>
      <c r="H234" s="80">
        <f>M211</f>
        <v>0</v>
      </c>
      <c r="I234" s="135">
        <f>O211</f>
        <v>0</v>
      </c>
      <c r="J234" s="135">
        <f>Q211</f>
        <v>0</v>
      </c>
      <c r="K234" s="133">
        <v>0.4</v>
      </c>
      <c r="L234" s="135">
        <f t="shared" si="40"/>
        <v>0</v>
      </c>
      <c r="M234" s="135">
        <f t="shared" si="37"/>
        <v>0</v>
      </c>
      <c r="N234" s="135">
        <f t="shared" si="38"/>
        <v>0</v>
      </c>
      <c r="O234" s="135">
        <f t="shared" si="39"/>
        <v>0</v>
      </c>
      <c r="P234" s="134"/>
    </row>
    <row r="235" spans="1:16" ht="14.25" customHeight="1">
      <c r="A235" s="15"/>
      <c r="B235" s="2"/>
      <c r="C235" s="15"/>
      <c r="D235" s="15"/>
      <c r="E235" s="81" t="s">
        <v>125</v>
      </c>
      <c r="F235" s="82"/>
      <c r="G235" s="194">
        <f>K218</f>
        <v>0</v>
      </c>
      <c r="H235" s="82">
        <f>M218</f>
        <v>0</v>
      </c>
      <c r="I235" s="137">
        <f>O218</f>
        <v>0</v>
      </c>
      <c r="J235" s="137">
        <f>Q218</f>
        <v>0</v>
      </c>
      <c r="K235" s="133">
        <v>0.35</v>
      </c>
      <c r="L235" s="136">
        <f t="shared" si="40"/>
        <v>0</v>
      </c>
      <c r="M235" s="136">
        <f t="shared" si="37"/>
        <v>0</v>
      </c>
      <c r="N235" s="136">
        <f t="shared" si="38"/>
        <v>0</v>
      </c>
      <c r="O235" s="136">
        <f t="shared" si="39"/>
        <v>0</v>
      </c>
      <c r="P235" s="134"/>
    </row>
    <row r="236" spans="1:16" ht="14.25" customHeight="1">
      <c r="A236" s="15"/>
      <c r="B236" s="2"/>
      <c r="C236" s="15"/>
      <c r="D236" s="15"/>
      <c r="F236" s="178"/>
      <c r="G236" s="178"/>
      <c r="H236" s="178"/>
      <c r="I236" s="178"/>
      <c r="J236" s="178"/>
      <c r="K236" s="180" t="s">
        <v>126</v>
      </c>
      <c r="L236" s="196">
        <f>SUM(L229:L235)</f>
        <v>0</v>
      </c>
      <c r="M236" s="196">
        <f>SUM(M229:M235)</f>
        <v>0</v>
      </c>
      <c r="N236" s="196">
        <f>SUM(N229:N235)</f>
        <v>0</v>
      </c>
      <c r="O236" s="196">
        <f>SUM(O229:O235)</f>
        <v>0</v>
      </c>
      <c r="P236" s="134"/>
    </row>
    <row r="237" spans="1:16" ht="14.25" customHeight="1">
      <c r="A237" s="15"/>
      <c r="B237" s="2"/>
      <c r="C237" s="15"/>
      <c r="D237" s="15"/>
      <c r="F237" s="177"/>
      <c r="G237" s="179"/>
      <c r="H237" s="179"/>
      <c r="I237" s="179"/>
      <c r="J237" s="179"/>
      <c r="K237" s="181" t="s">
        <v>127</v>
      </c>
      <c r="L237" s="137">
        <f>K222</f>
        <v>0</v>
      </c>
      <c r="M237" s="137">
        <f>K222</f>
        <v>0</v>
      </c>
      <c r="N237" s="137">
        <f>K222</f>
        <v>0</v>
      </c>
      <c r="O237" s="137">
        <f>K222</f>
        <v>0</v>
      </c>
      <c r="P237" s="134"/>
    </row>
    <row r="238" spans="1:17" ht="21.75" customHeight="1" thickBot="1">
      <c r="A238" s="15"/>
      <c r="B238" s="2"/>
      <c r="C238" s="15"/>
      <c r="D238" s="15"/>
      <c r="F238" s="182"/>
      <c r="G238" s="296" t="s">
        <v>128</v>
      </c>
      <c r="H238" s="296"/>
      <c r="I238" s="296"/>
      <c r="J238" s="296"/>
      <c r="K238" s="296"/>
      <c r="L238" s="140">
        <f>SUM(L236:L237)</f>
        <v>0</v>
      </c>
      <c r="M238" s="140">
        <f>SUM(M236:M237)</f>
        <v>0</v>
      </c>
      <c r="N238" s="140">
        <f>SUM(N236:N237)</f>
        <v>0</v>
      </c>
      <c r="O238" s="140">
        <f>SUM(O236:O237)</f>
        <v>0</v>
      </c>
      <c r="P238" s="186"/>
      <c r="Q238" s="187"/>
    </row>
    <row r="239" ht="14.25" customHeight="1"/>
    <row r="240" ht="9" customHeight="1"/>
    <row r="241" spans="1:17" ht="18" customHeight="1">
      <c r="A241" s="295" t="s">
        <v>129</v>
      </c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</row>
    <row r="242" spans="1:16" ht="12.75">
      <c r="A242" s="1"/>
      <c r="B242" s="2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83"/>
    </row>
    <row r="243" spans="1:17" ht="15">
      <c r="A243" s="166" t="s">
        <v>130</v>
      </c>
      <c r="B243" s="167"/>
      <c r="C243" s="168"/>
      <c r="D243" s="169"/>
      <c r="E243" s="169"/>
      <c r="F243" s="169"/>
      <c r="G243" s="169"/>
      <c r="H243" s="89"/>
      <c r="I243" s="89"/>
      <c r="J243" s="89"/>
      <c r="K243" s="89"/>
      <c r="L243" s="89"/>
      <c r="M243" s="89"/>
      <c r="N243" s="89"/>
      <c r="O243" s="89"/>
      <c r="P243" s="89"/>
      <c r="Q243" s="141"/>
    </row>
    <row r="244" spans="1:17" ht="12.75">
      <c r="A244" s="117"/>
      <c r="B244" s="83"/>
      <c r="C244" s="142"/>
      <c r="D244" s="83"/>
      <c r="E244" s="116"/>
      <c r="F244" s="116"/>
      <c r="G244" s="117"/>
      <c r="H244" s="141"/>
      <c r="I244" s="117"/>
      <c r="J244" s="141"/>
      <c r="K244" s="83"/>
      <c r="L244" s="83"/>
      <c r="M244" s="83"/>
      <c r="N244" s="83"/>
      <c r="O244" s="83"/>
      <c r="P244" s="83"/>
      <c r="Q244" s="117"/>
    </row>
    <row r="245" spans="1:17" ht="12.75">
      <c r="A245" s="117"/>
      <c r="B245" s="117"/>
      <c r="C245" s="117"/>
      <c r="D245" s="117"/>
      <c r="E245" s="143"/>
      <c r="F245" s="143"/>
      <c r="G245" s="144" t="s">
        <v>131</v>
      </c>
      <c r="H245" s="89"/>
      <c r="I245" s="145" t="s">
        <v>132</v>
      </c>
      <c r="J245" s="89"/>
      <c r="K245" s="89"/>
      <c r="L245" s="89"/>
      <c r="M245" s="89"/>
      <c r="N245" s="89"/>
      <c r="O245" s="89"/>
      <c r="P245" s="89"/>
      <c r="Q245" s="117"/>
    </row>
    <row r="246" spans="1:17" ht="12.75">
      <c r="A246" s="267" t="s">
        <v>244</v>
      </c>
      <c r="B246" s="267"/>
      <c r="C246" s="267"/>
      <c r="D246" s="267"/>
      <c r="E246" s="267"/>
      <c r="F246" s="267"/>
      <c r="G246" s="144"/>
      <c r="H246" s="89"/>
      <c r="I246" s="145"/>
      <c r="J246" s="89"/>
      <c r="K246" s="89"/>
      <c r="L246" s="89"/>
      <c r="M246" s="89"/>
      <c r="N246" s="89"/>
      <c r="O246" s="89"/>
      <c r="P246" s="89"/>
      <c r="Q246" s="117"/>
    </row>
    <row r="247" spans="1:17" ht="12.75">
      <c r="A247" s="267"/>
      <c r="B247" s="267"/>
      <c r="C247" s="267"/>
      <c r="D247" s="267"/>
      <c r="E247" s="267"/>
      <c r="F247" s="267"/>
      <c r="G247" s="89"/>
      <c r="H247" s="89"/>
      <c r="I247" s="89"/>
      <c r="J247" s="117"/>
      <c r="K247" s="89"/>
      <c r="L247" s="89"/>
      <c r="M247" s="89"/>
      <c r="N247" s="89"/>
      <c r="O247" s="89"/>
      <c r="P247" s="89"/>
      <c r="Q247" s="117"/>
    </row>
    <row r="248" spans="1:17" ht="12.75">
      <c r="A248" s="267"/>
      <c r="B248" s="267"/>
      <c r="C248" s="267"/>
      <c r="D248" s="267"/>
      <c r="E248" s="267"/>
      <c r="F248" s="267"/>
      <c r="G248" s="119"/>
      <c r="H248" s="89"/>
      <c r="I248" s="89"/>
      <c r="J248" s="117"/>
      <c r="K248" s="265"/>
      <c r="L248" s="265"/>
      <c r="M248" s="265"/>
      <c r="N248" s="265"/>
      <c r="O248" s="89"/>
      <c r="P248" s="139"/>
      <c r="Q248" s="117"/>
    </row>
    <row r="249" spans="1:17" ht="12.75">
      <c r="A249" s="267"/>
      <c r="B249" s="267"/>
      <c r="C249" s="267"/>
      <c r="D249" s="267"/>
      <c r="E249" s="267"/>
      <c r="F249" s="267"/>
      <c r="G249" s="143"/>
      <c r="H249" s="119"/>
      <c r="I249" s="89"/>
      <c r="J249" s="89"/>
      <c r="K249" s="266" t="s">
        <v>134</v>
      </c>
      <c r="L249" s="266"/>
      <c r="M249" s="266"/>
      <c r="N249" s="266"/>
      <c r="O249" s="146"/>
      <c r="P249" s="147" t="s">
        <v>135</v>
      </c>
      <c r="Q249" s="117"/>
    </row>
    <row r="250" spans="1:17" ht="12.75">
      <c r="A250" s="267" t="s">
        <v>245</v>
      </c>
      <c r="B250" s="267"/>
      <c r="C250" s="267"/>
      <c r="D250" s="267"/>
      <c r="E250" s="267"/>
      <c r="F250" s="267"/>
      <c r="G250" s="143"/>
      <c r="H250" s="89"/>
      <c r="I250" s="89"/>
      <c r="J250" s="89"/>
      <c r="K250" s="89"/>
      <c r="L250" s="89"/>
      <c r="M250" s="89"/>
      <c r="N250" s="89"/>
      <c r="O250" s="89"/>
      <c r="P250" s="89"/>
      <c r="Q250" s="117"/>
    </row>
    <row r="251" spans="1:17" ht="12.75">
      <c r="A251" s="267"/>
      <c r="B251" s="267"/>
      <c r="C251" s="267"/>
      <c r="D251" s="267"/>
      <c r="E251" s="267"/>
      <c r="F251" s="267"/>
      <c r="G251" s="89"/>
      <c r="H251" s="89"/>
      <c r="I251" s="89"/>
      <c r="J251" s="117"/>
      <c r="K251" s="89"/>
      <c r="L251" s="89"/>
      <c r="M251" s="89"/>
      <c r="N251" s="89"/>
      <c r="O251" s="89"/>
      <c r="P251" s="89"/>
      <c r="Q251" s="117"/>
    </row>
    <row r="252" spans="1:17" ht="12.75">
      <c r="A252" s="267"/>
      <c r="B252" s="267"/>
      <c r="C252" s="267"/>
      <c r="D252" s="267"/>
      <c r="E252" s="267"/>
      <c r="F252" s="267"/>
      <c r="G252" s="119"/>
      <c r="H252" s="89"/>
      <c r="I252" s="89"/>
      <c r="J252" s="117"/>
      <c r="K252" s="265"/>
      <c r="L252" s="265"/>
      <c r="M252" s="265"/>
      <c r="N252" s="265"/>
      <c r="O252" s="89"/>
      <c r="P252" s="139"/>
      <c r="Q252" s="117"/>
    </row>
    <row r="253" spans="1:17" ht="12.75">
      <c r="A253" s="267"/>
      <c r="B253" s="267"/>
      <c r="C253" s="267"/>
      <c r="D253" s="267"/>
      <c r="E253" s="267"/>
      <c r="F253" s="267"/>
      <c r="G253" s="143"/>
      <c r="H253" s="119"/>
      <c r="I253" s="89"/>
      <c r="J253" s="89"/>
      <c r="K253" s="266" t="s">
        <v>134</v>
      </c>
      <c r="L253" s="266"/>
      <c r="M253" s="266"/>
      <c r="N253" s="266"/>
      <c r="O253" s="146"/>
      <c r="P253" s="147" t="s">
        <v>135</v>
      </c>
      <c r="Q253" s="117"/>
    </row>
    <row r="254" spans="1:17" ht="12.75">
      <c r="A254" s="117"/>
      <c r="B254" s="141"/>
      <c r="C254" s="143"/>
      <c r="D254" s="267" t="s">
        <v>137</v>
      </c>
      <c r="E254" s="267"/>
      <c r="F254" s="267"/>
      <c r="G254" s="143"/>
      <c r="H254" s="119"/>
      <c r="I254" s="89"/>
      <c r="J254" s="89"/>
      <c r="K254" s="89"/>
      <c r="L254" s="89"/>
      <c r="M254" s="89"/>
      <c r="N254" s="89"/>
      <c r="O254" s="89"/>
      <c r="P254" s="89"/>
      <c r="Q254" s="117"/>
    </row>
    <row r="255" spans="1:17" ht="12.75">
      <c r="A255" s="117"/>
      <c r="B255" s="143"/>
      <c r="C255" s="143"/>
      <c r="D255" s="267"/>
      <c r="E255" s="267"/>
      <c r="F255" s="267"/>
      <c r="G255" s="119"/>
      <c r="H255" s="89"/>
      <c r="I255" s="89"/>
      <c r="J255" s="117"/>
      <c r="K255" s="89"/>
      <c r="L255" s="89"/>
      <c r="M255" s="89"/>
      <c r="N255" s="89"/>
      <c r="O255" s="89"/>
      <c r="P255" s="89"/>
      <c r="Q255" s="117"/>
    </row>
    <row r="256" spans="1:17" ht="12.75">
      <c r="A256" s="117"/>
      <c r="B256" s="143"/>
      <c r="C256" s="143"/>
      <c r="D256" s="267"/>
      <c r="E256" s="267"/>
      <c r="F256" s="267"/>
      <c r="G256" s="119"/>
      <c r="H256" s="89"/>
      <c r="I256" s="89"/>
      <c r="J256" s="117"/>
      <c r="K256" s="265"/>
      <c r="L256" s="265"/>
      <c r="M256" s="265"/>
      <c r="N256" s="265"/>
      <c r="O256" s="89"/>
      <c r="P256" s="139"/>
      <c r="Q256" s="117"/>
    </row>
    <row r="257" spans="1:17" ht="12.75">
      <c r="A257" s="117"/>
      <c r="B257" s="143"/>
      <c r="C257" s="143"/>
      <c r="D257" s="267"/>
      <c r="E257" s="267"/>
      <c r="F257" s="267"/>
      <c r="G257" s="143"/>
      <c r="H257" s="119"/>
      <c r="I257" s="89"/>
      <c r="J257" s="89"/>
      <c r="K257" s="266" t="s">
        <v>134</v>
      </c>
      <c r="L257" s="266"/>
      <c r="M257" s="266"/>
      <c r="N257" s="266"/>
      <c r="O257" s="146"/>
      <c r="P257" s="147" t="s">
        <v>135</v>
      </c>
      <c r="Q257" s="117"/>
    </row>
    <row r="258" spans="1:17" ht="12.75">
      <c r="A258" s="117"/>
      <c r="B258" s="83"/>
      <c r="C258" s="118"/>
      <c r="D258" s="89"/>
      <c r="E258" s="119"/>
      <c r="F258" s="119"/>
      <c r="G258" s="119"/>
      <c r="H258" s="119"/>
      <c r="I258" s="119"/>
      <c r="J258" s="119"/>
      <c r="K258" s="89"/>
      <c r="L258" s="89"/>
      <c r="M258" s="89"/>
      <c r="N258" s="89"/>
      <c r="O258" s="89"/>
      <c r="P258" s="89"/>
      <c r="Q258" s="117"/>
    </row>
    <row r="259" spans="1:17" ht="15">
      <c r="A259" s="164" t="s">
        <v>138</v>
      </c>
      <c r="B259" s="165"/>
      <c r="C259" s="165"/>
      <c r="D259" s="165"/>
      <c r="E259" s="165"/>
      <c r="F259" s="165"/>
      <c r="G259" s="165"/>
      <c r="H259" s="148"/>
      <c r="I259" s="148"/>
      <c r="J259" s="148"/>
      <c r="K259" s="148"/>
      <c r="L259" s="148"/>
      <c r="M259" s="148"/>
      <c r="N259" s="90"/>
      <c r="O259" s="90"/>
      <c r="P259" s="90"/>
      <c r="Q259" s="90"/>
    </row>
    <row r="260" spans="2:17" ht="12.75">
      <c r="B260" s="11"/>
      <c r="C260" s="10"/>
      <c r="D260" s="10"/>
      <c r="E260" s="10"/>
      <c r="F260" s="10"/>
      <c r="G260" s="138"/>
      <c r="H260" s="138"/>
      <c r="I260" s="89"/>
      <c r="J260" s="89"/>
      <c r="K260" s="89"/>
      <c r="L260" s="89"/>
      <c r="M260" s="89"/>
      <c r="N260" s="89"/>
      <c r="O260" s="11"/>
      <c r="P260" s="11"/>
      <c r="Q260" s="138"/>
    </row>
    <row r="261" spans="2:16" ht="12.75">
      <c r="B261" s="1"/>
      <c r="C261" s="10"/>
      <c r="D261" s="10"/>
      <c r="E261" s="10"/>
      <c r="F261" s="10"/>
      <c r="G261" s="84" t="s">
        <v>139</v>
      </c>
      <c r="H261" s="85"/>
      <c r="I261" s="245">
        <f>M12</f>
        <v>0</v>
      </c>
      <c r="J261" s="245"/>
      <c r="K261" s="245"/>
      <c r="L261" s="245"/>
      <c r="N261" s="83"/>
      <c r="O261" s="1"/>
      <c r="P261" s="1"/>
    </row>
    <row r="262" spans="2:16" ht="10.5" customHeight="1">
      <c r="B262" s="1"/>
      <c r="C262" s="17"/>
      <c r="D262" s="11"/>
      <c r="E262" s="10"/>
      <c r="F262" s="10"/>
      <c r="G262" s="86"/>
      <c r="H262" s="86"/>
      <c r="I262" s="84"/>
      <c r="J262" s="84"/>
      <c r="K262" s="84"/>
      <c r="N262" s="83"/>
      <c r="O262" s="1"/>
      <c r="P262" s="1"/>
    </row>
    <row r="263" spans="2:16" ht="10.5" customHeight="1">
      <c r="B263" s="1"/>
      <c r="C263" s="17"/>
      <c r="D263" s="11"/>
      <c r="E263" s="10"/>
      <c r="F263" s="10"/>
      <c r="G263" s="84"/>
      <c r="H263" s="86"/>
      <c r="I263" s="86"/>
      <c r="J263" s="84"/>
      <c r="K263" s="84"/>
      <c r="N263" s="83"/>
      <c r="O263" s="1"/>
      <c r="P263" s="1"/>
    </row>
    <row r="264" spans="2:17" ht="12.75">
      <c r="B264" s="1"/>
      <c r="C264" s="17"/>
      <c r="D264" s="11"/>
      <c r="E264" s="10"/>
      <c r="F264" s="10"/>
      <c r="G264" s="84" t="s">
        <v>140</v>
      </c>
      <c r="H264" s="86"/>
      <c r="I264" s="84" t="s">
        <v>132</v>
      </c>
      <c r="K264" s="86" t="s">
        <v>141</v>
      </c>
      <c r="M264" s="86" t="s">
        <v>142</v>
      </c>
      <c r="N264" s="86"/>
      <c r="O264" s="86"/>
      <c r="Q264" s="86"/>
    </row>
    <row r="265" spans="2:16" ht="12.75">
      <c r="B265" s="1"/>
      <c r="C265" s="2"/>
      <c r="D265" s="1"/>
      <c r="E265" s="3"/>
      <c r="F265" s="3"/>
      <c r="G265" s="86"/>
      <c r="H265" s="86"/>
      <c r="I265" s="86"/>
      <c r="J265" s="86"/>
      <c r="K265" s="86"/>
      <c r="N265" s="83"/>
      <c r="O265" s="1"/>
      <c r="P265" s="1"/>
    </row>
    <row r="266" spans="2:16" ht="12.75">
      <c r="B266" s="1"/>
      <c r="C266" s="2"/>
      <c r="D266" s="1"/>
      <c r="E266" s="3"/>
      <c r="F266" s="3"/>
      <c r="N266" s="83"/>
      <c r="O266" s="1"/>
      <c r="P266" s="1"/>
    </row>
    <row r="267" ht="12.75">
      <c r="P267" s="117"/>
    </row>
    <row r="268" ht="12.75">
      <c r="P268" s="117"/>
    </row>
    <row r="269" ht="12.75">
      <c r="P269" s="117"/>
    </row>
    <row r="270" ht="12.75">
      <c r="P270" s="117"/>
    </row>
    <row r="271" ht="12.75">
      <c r="P271" s="117"/>
    </row>
    <row r="272" ht="12.75">
      <c r="P272" s="117"/>
    </row>
    <row r="273" ht="12.75">
      <c r="P273" s="117"/>
    </row>
    <row r="274" ht="12.75">
      <c r="P274" s="117"/>
    </row>
    <row r="275" ht="12.75">
      <c r="P275" s="117"/>
    </row>
    <row r="276" ht="12.75">
      <c r="P276" s="117"/>
    </row>
    <row r="277" ht="12.75">
      <c r="P277" s="117"/>
    </row>
  </sheetData>
  <sheetProtection password="DF8D" sheet="1" objects="1" scenarios="1" selectLockedCells="1"/>
  <mergeCells count="146">
    <mergeCell ref="K6:L6"/>
    <mergeCell ref="K8:L8"/>
    <mergeCell ref="J214:K214"/>
    <mergeCell ref="L214:M214"/>
    <mergeCell ref="L172:M172"/>
    <mergeCell ref="L213:M213"/>
    <mergeCell ref="J173:K173"/>
    <mergeCell ref="L173:M173"/>
    <mergeCell ref="K192:K193"/>
    <mergeCell ref="K114:K115"/>
    <mergeCell ref="N192:N193"/>
    <mergeCell ref="N35:O35"/>
    <mergeCell ref="N36:O36"/>
    <mergeCell ref="A1:Q4"/>
    <mergeCell ref="D6:I6"/>
    <mergeCell ref="M8:P8"/>
    <mergeCell ref="F8:I8"/>
    <mergeCell ref="M12:P12"/>
    <mergeCell ref="L24:M24"/>
    <mergeCell ref="L159:M159"/>
    <mergeCell ref="N213:O213"/>
    <mergeCell ref="J160:K160"/>
    <mergeCell ref="L160:M160"/>
    <mergeCell ref="M6:P6"/>
    <mergeCell ref="O16:P16"/>
    <mergeCell ref="N24:O24"/>
    <mergeCell ref="L22:M22"/>
    <mergeCell ref="L23:M23"/>
    <mergeCell ref="J192:J193"/>
    <mergeCell ref="M192:M193"/>
    <mergeCell ref="N159:O159"/>
    <mergeCell ref="N160:O160"/>
    <mergeCell ref="D162:H162"/>
    <mergeCell ref="C170:I170"/>
    <mergeCell ref="D210:H210"/>
    <mergeCell ref="L192:L193"/>
    <mergeCell ref="C211:I211"/>
    <mergeCell ref="I192:I193"/>
    <mergeCell ref="K249:N249"/>
    <mergeCell ref="C218:I218"/>
    <mergeCell ref="K227:K228"/>
    <mergeCell ref="G227:J227"/>
    <mergeCell ref="G226:J226"/>
    <mergeCell ref="K248:N248"/>
    <mergeCell ref="A241:Q241"/>
    <mergeCell ref="A246:F249"/>
    <mergeCell ref="G238:K238"/>
    <mergeCell ref="C157:I157"/>
    <mergeCell ref="I105:I106"/>
    <mergeCell ref="J105:J106"/>
    <mergeCell ref="K105:K106"/>
    <mergeCell ref="J125:K125"/>
    <mergeCell ref="C122:I122"/>
    <mergeCell ref="I114:I115"/>
    <mergeCell ref="J114:J115"/>
    <mergeCell ref="L47:M47"/>
    <mergeCell ref="J48:K48"/>
    <mergeCell ref="E44:G44"/>
    <mergeCell ref="L48:M48"/>
    <mergeCell ref="A24:E24"/>
    <mergeCell ref="F24:G24"/>
    <mergeCell ref="H35:I35"/>
    <mergeCell ref="A23:E23"/>
    <mergeCell ref="E43:H43"/>
    <mergeCell ref="E40:H40"/>
    <mergeCell ref="I39:J39"/>
    <mergeCell ref="E42:H42"/>
    <mergeCell ref="E41:H41"/>
    <mergeCell ref="J23:K23"/>
    <mergeCell ref="J22:K22"/>
    <mergeCell ref="J21:K21"/>
    <mergeCell ref="F21:G21"/>
    <mergeCell ref="K34:L34"/>
    <mergeCell ref="K35:L35"/>
    <mergeCell ref="K36:L36"/>
    <mergeCell ref="H34:I34"/>
    <mergeCell ref="N34:O34"/>
    <mergeCell ref="M39:N39"/>
    <mergeCell ref="P159:Q159"/>
    <mergeCell ref="L124:M124"/>
    <mergeCell ref="N124:O124"/>
    <mergeCell ref="L125:M125"/>
    <mergeCell ref="N125:O125"/>
    <mergeCell ref="P125:Q125"/>
    <mergeCell ref="M105:M106"/>
    <mergeCell ref="L105:L106"/>
    <mergeCell ref="C17:E17"/>
    <mergeCell ref="H22:I22"/>
    <mergeCell ref="P23:Q23"/>
    <mergeCell ref="P24:Q24"/>
    <mergeCell ref="F23:G23"/>
    <mergeCell ref="J24:K24"/>
    <mergeCell ref="H24:I24"/>
    <mergeCell ref="N22:O22"/>
    <mergeCell ref="N23:O23"/>
    <mergeCell ref="H23:I23"/>
    <mergeCell ref="A22:E22"/>
    <mergeCell ref="F22:G22"/>
    <mergeCell ref="A21:E21"/>
    <mergeCell ref="H21:I21"/>
    <mergeCell ref="Q114:Q115"/>
    <mergeCell ref="N172:O172"/>
    <mergeCell ref="N173:O173"/>
    <mergeCell ref="G12:I12"/>
    <mergeCell ref="A13:I13"/>
    <mergeCell ref="E14:I14"/>
    <mergeCell ref="P47:Q47"/>
    <mergeCell ref="N47:O47"/>
    <mergeCell ref="H36:I36"/>
    <mergeCell ref="E16:G16"/>
    <mergeCell ref="N48:O48"/>
    <mergeCell ref="N105:N106"/>
    <mergeCell ref="O105:O106"/>
    <mergeCell ref="P114:P115"/>
    <mergeCell ref="P124:Q124"/>
    <mergeCell ref="P213:Q213"/>
    <mergeCell ref="P192:P193"/>
    <mergeCell ref="Q192:Q193"/>
    <mergeCell ref="P160:Q160"/>
    <mergeCell ref="P173:Q173"/>
    <mergeCell ref="K256:N256"/>
    <mergeCell ref="K257:N257"/>
    <mergeCell ref="D254:F257"/>
    <mergeCell ref="A250:F253"/>
    <mergeCell ref="K252:N252"/>
    <mergeCell ref="K253:N253"/>
    <mergeCell ref="O39:P39"/>
    <mergeCell ref="K39:L39"/>
    <mergeCell ref="L226:O226"/>
    <mergeCell ref="L227:O227"/>
    <mergeCell ref="N214:O214"/>
    <mergeCell ref="O192:O193"/>
    <mergeCell ref="P214:Q214"/>
    <mergeCell ref="P48:Q48"/>
    <mergeCell ref="P105:P106"/>
    <mergeCell ref="Q105:Q106"/>
    <mergeCell ref="I261:L261"/>
    <mergeCell ref="L21:M21"/>
    <mergeCell ref="N21:O21"/>
    <mergeCell ref="P21:Q21"/>
    <mergeCell ref="P172:Q172"/>
    <mergeCell ref="L114:L115"/>
    <mergeCell ref="M114:M115"/>
    <mergeCell ref="N114:N115"/>
    <mergeCell ref="O114:O115"/>
    <mergeCell ref="P22:Q22"/>
  </mergeCells>
  <printOptions horizontalCentered="1"/>
  <pageMargins left="0" right="0" top="0.85" bottom="0.65" header="0.2" footer="0.21"/>
  <pageSetup horizontalDpi="600" verticalDpi="600" orientation="portrait" scale="80" r:id="rId3"/>
  <headerFooter alignWithMargins="0">
    <oddHeader>&amp;L&amp;G&amp;C&amp;"Arial,Bold"UNIVERSIDAD DE PUERTO RICO EN CAROLINA
JUNTA ADMINISTRATIVA&amp;9
PO BOX 4800 Carolina, PR 00984-4800&amp;R&amp;G</oddHeader>
    <oddFooter>&amp;RPágina &amp;P de &amp;N</oddFooter>
  </headerFooter>
  <ignoredErrors>
    <ignoredError sqref="O230 G230:J230 L230:M230 L236:O236 L238:O238 J43" evalError="1"/>
    <ignoredError sqref="J42 N230" evalError="1" formula="1"/>
    <ignoredError sqref="N229 N231:N235 O41:O43 K41:K43 M42:N42 L42 M41 M43 P42" formula="1"/>
  </ignoredError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rosantiago</dc:creator>
  <cp:keywords/>
  <dc:description/>
  <cp:lastModifiedBy>rosantiago</cp:lastModifiedBy>
  <cp:lastPrinted>2008-02-01T17:42:09Z</cp:lastPrinted>
  <dcterms:created xsi:type="dcterms:W3CDTF">2007-07-05T15:39:13Z</dcterms:created>
  <dcterms:modified xsi:type="dcterms:W3CDTF">2010-04-21T14:46:29Z</dcterms:modified>
  <cp:category/>
  <cp:version/>
  <cp:contentType/>
  <cp:contentStatus/>
</cp:coreProperties>
</file>